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95" windowHeight="4440" tabRatio="601" activeTab="0"/>
  </bookViews>
  <sheets>
    <sheet name="1888" sheetId="1" r:id="rId1"/>
    <sheet name="1895" sheetId="2" r:id="rId2"/>
    <sheet name="1908" sheetId="3" r:id="rId3"/>
    <sheet name="1914" sheetId="4" r:id="rId4"/>
    <sheet name="1937" sheetId="5" r:id="rId5"/>
    <sheet name="1947" sheetId="6" r:id="rId6"/>
    <sheet name="1952" sheetId="7" r:id="rId7"/>
    <sheet name="1960" sheetId="8" r:id="rId8"/>
    <sheet name="1988" sheetId="9" r:id="rId9"/>
    <sheet name="2002" sheetId="10" r:id="rId10"/>
  </sheets>
  <definedNames>
    <definedName name="_xlnm.Print_Area" localSheetId="8">'1988'!$A$1:$Z$31</definedName>
    <definedName name="_xlnm.Print_Area" localSheetId="9">'2002'!$A$1:$AA$21</definedName>
  </definedNames>
  <calcPr fullCalcOnLoad="1"/>
</workbook>
</file>

<file path=xl/sharedStrings.xml><?xml version="1.0" encoding="utf-8"?>
<sst xmlns="http://schemas.openxmlformats.org/spreadsheetml/2006/main" count="2465" uniqueCount="490">
  <si>
    <t>B. Aires</t>
  </si>
  <si>
    <t>Santa Fe</t>
  </si>
  <si>
    <t>Entre Ríos</t>
  </si>
  <si>
    <t>Corrientes</t>
  </si>
  <si>
    <t>Córdoba</t>
  </si>
  <si>
    <t>San Luis</t>
  </si>
  <si>
    <t>Mendoza</t>
  </si>
  <si>
    <t>San Juan</t>
  </si>
  <si>
    <t>La Rioja</t>
  </si>
  <si>
    <t>Catamarca</t>
  </si>
  <si>
    <t>Santiago</t>
  </si>
  <si>
    <t>Tucumán</t>
  </si>
  <si>
    <t>Salta</t>
  </si>
  <si>
    <t>Jujuy</t>
  </si>
  <si>
    <t>Misiones</t>
  </si>
  <si>
    <t>Formosa</t>
  </si>
  <si>
    <t>Chaco</t>
  </si>
  <si>
    <t>La Pampa</t>
  </si>
  <si>
    <t>Río Negro</t>
  </si>
  <si>
    <t>TOTALES</t>
  </si>
  <si>
    <t>Neuquén, Chubut, Santa Cruz y Tierra del Fuego no consignan superficie cultivada.</t>
  </si>
  <si>
    <t>Fuente: LATZINA, Francisco. L'Agriculture et l'elevage dans la Republique Argentine. Paris, 1889.</t>
  </si>
  <si>
    <t>El censo se realizó en la primer quincena de octubre de 1888, excepto Santa Fe que se hizo poco antes y Entre Ríos a comienzos del año.</t>
  </si>
  <si>
    <t>Cap. Feder.</t>
  </si>
  <si>
    <t>Neuquén</t>
  </si>
  <si>
    <t>Chubut</t>
  </si>
  <si>
    <t>Sta. Cruz</t>
  </si>
  <si>
    <t>T. d. Fuego</t>
  </si>
  <si>
    <t>Arados</t>
  </si>
  <si>
    <t>Segadoras</t>
  </si>
  <si>
    <t>Rastrillos</t>
  </si>
  <si>
    <t>Otras máquinas a vapor</t>
  </si>
  <si>
    <t>Fuente: Segundo Censo de la República Argentina. B. Aires, 1898. t. 3 p. 175.</t>
  </si>
  <si>
    <t>El censo se realizó el 10 de mayo de 1895 (y se continuó en los días siguientes hasta terminarlo).</t>
  </si>
  <si>
    <t>Trilladoras a vapor</t>
  </si>
  <si>
    <t>MAQUINAS E INSTRUMENTOS DE AGRICULTURA EN LA REPUBLICA ARGENTINA EN EL AÑO 1895 POR PROVINCIAS.</t>
  </si>
  <si>
    <t>Bombas movidas por el viento [2]</t>
  </si>
  <si>
    <t>[2] Molinos de viento</t>
  </si>
  <si>
    <t>Máquinas a agua [1]</t>
  </si>
  <si>
    <t>[1] Norias, malacates, ruedas hidráulicas, etc.</t>
  </si>
  <si>
    <t>MAQUINAS E INSTRUMENTOS DE AGRICULTURA EN LA REPUBLICA ARGENTINA EN EL AÑO 1888 POR PROVINCIAS.</t>
  </si>
  <si>
    <t>Nota en el censo de 1895: "Aunque en el Censo de 1888 no se tomó el número de trilladoras a vapor que había en esta Provincia [Córdoba], consta por su estadística oficial que en 1887 tenía nueve  en función."</t>
  </si>
  <si>
    <t>Desgranadoras</t>
  </si>
  <si>
    <t>Espigadoras</t>
  </si>
  <si>
    <t>Rodillos</t>
  </si>
  <si>
    <t>Rastras</t>
  </si>
  <si>
    <t>Rastrillos para caballos</t>
  </si>
  <si>
    <t>Sembradoras</t>
  </si>
  <si>
    <t>Cosechadoras (australianas)</t>
  </si>
  <si>
    <t>Trilladoras</t>
  </si>
  <si>
    <t>Máquinas de cortar pasto</t>
  </si>
  <si>
    <t>Vagones de segadoras</t>
  </si>
  <si>
    <t>Renovadoras</t>
  </si>
  <si>
    <t>Emparvadoras</t>
  </si>
  <si>
    <t>Picadoras de pasto</t>
  </si>
  <si>
    <t>Quebradoras de maíz</t>
  </si>
  <si>
    <t>Carros y carretas</t>
  </si>
  <si>
    <t>Coches</t>
  </si>
  <si>
    <t>El censo se efectuó en mayo de 1908.</t>
  </si>
  <si>
    <t>Fuente: Censo Agropecuario Nacional; la ganadería y la agricultura en 1908. B. Aires, 1909. t. 2 p. 322 y ss.</t>
  </si>
  <si>
    <t>MAQUINAS Y ENSERES EN EXPLOTACIONES GANADERAS EN EL AÑO 1908, POR PROVINCIAS.</t>
  </si>
  <si>
    <t>MAQUINAS, UTILES DE LABRANZA Y VEHICULOS EN EXPLOTACIONES AGRICOLAS EN EL AÑO 1908, POR PROVINCIAS.</t>
  </si>
  <si>
    <t>VALOR DE LAS MAQUINAS, UTILES DE LABRANZA Y VEHICULOS EN EXPLOTACIONES AGRICOLAS EN EL AÑO 1908, POR PROVINCIAS (en m$n)</t>
  </si>
  <si>
    <t>Máquinas de esquilar</t>
  </si>
  <si>
    <t>Norias y malacates</t>
  </si>
  <si>
    <t>Bombas a viento</t>
  </si>
  <si>
    <t>Máquinas de enfardar</t>
  </si>
  <si>
    <t>Carretas y carros</t>
  </si>
  <si>
    <t>TOTAL</t>
  </si>
  <si>
    <t>VALOR DE LAS MAQUINAS Y ENSERES EN EXPLOTACIONES GANADERAS EN EL AÑO 1908, POR PROVINCIAS.</t>
  </si>
  <si>
    <t>Fuente: Censo Agropecuario Nacional; la ganadería y la agricultura en 1908. B. Aires, 1909. t. 1 p. 400 y ss.</t>
  </si>
  <si>
    <t>Otras máq. y herram. de labranza</t>
  </si>
  <si>
    <t>Cuando las sumas no coinciden con los totales del censo se han marcado en rojo.</t>
  </si>
  <si>
    <t>Subtotal seg. censo</t>
  </si>
  <si>
    <t>Discrepancia</t>
  </si>
  <si>
    <t>TOTAL
según
Censo</t>
  </si>
  <si>
    <t>Automóviles</t>
  </si>
  <si>
    <t>Bombas, norias, malacates</t>
  </si>
  <si>
    <t>Cosechadoras</t>
  </si>
  <si>
    <t>Máquinas para esquilar</t>
  </si>
  <si>
    <t>Molinos a viento</t>
  </si>
  <si>
    <t>Motores diversos</t>
  </si>
  <si>
    <t>Pozos surgentes y semisurgentes</t>
  </si>
  <si>
    <t>Prensas para enfardar</t>
  </si>
  <si>
    <t>Quebradoras</t>
  </si>
  <si>
    <t>Segadoras atadoras</t>
  </si>
  <si>
    <t>Fuente: Tercer Censo Nacional. B. Aires, 1919. t. 5 p. 585 y ss.</t>
  </si>
  <si>
    <t>El censo se efectuó el 1° de junio de 1914.</t>
  </si>
  <si>
    <t>Los Andes</t>
  </si>
  <si>
    <t>VALOR DE LAS MAQUINAS Y ENSERES EN EXPLOTACIONES AGROPECUARIAS EN EL AÑO 1914, POR PROVINCIAS (en pesos moneda nacional)</t>
  </si>
  <si>
    <t>MAQUINAS Y ENSERES EN EXPLOTACIONES AGROPECUARIAS EN EL AÑO 1914, POR PROVINCIAS.</t>
  </si>
  <si>
    <t>MAQUINAS AGRICOLAS EN EL AÑO 1937, POR PROVINCIAS.</t>
  </si>
  <si>
    <t>Cultivadores</t>
  </si>
  <si>
    <t>Enfardadoras</t>
  </si>
  <si>
    <t>Ensiladoras</t>
  </si>
  <si>
    <t>Otros tipos de rastras</t>
  </si>
  <si>
    <t>Cortadoras</t>
  </si>
  <si>
    <t>Motores</t>
  </si>
  <si>
    <t>Tractores</t>
  </si>
  <si>
    <t>Sgo. del Est.</t>
  </si>
  <si>
    <t>Rastras de dientes (cant. cuerpos)</t>
  </si>
  <si>
    <t>UTILES Y HERRAMIENTAS EN EL AÑO 1937, POR PROVINCIAS.</t>
  </si>
  <si>
    <t>Pulverizadores de carro</t>
  </si>
  <si>
    <t>Pulverizadores de mochila</t>
  </si>
  <si>
    <t>Seleccionadores</t>
  </si>
  <si>
    <t>Máquinas para curar semillas</t>
  </si>
  <si>
    <t xml:space="preserve">   Lanza-llamas</t>
  </si>
  <si>
    <t xml:space="preserve">   Otros</t>
  </si>
  <si>
    <t>Tijeras de podar</t>
  </si>
  <si>
    <t>Palas</t>
  </si>
  <si>
    <t>Azadas</t>
  </si>
  <si>
    <t>Guadañas</t>
  </si>
  <si>
    <t>Rastrillos a mano</t>
  </si>
  <si>
    <t>Escardillos</t>
  </si>
  <si>
    <t>Carpidores</t>
  </si>
  <si>
    <t>Otras especificadas</t>
  </si>
  <si>
    <t>No determinadas</t>
  </si>
  <si>
    <t xml:space="preserve">   Carcarañás</t>
  </si>
  <si>
    <t>El censo se efectuó el 30 de junio de 1937.</t>
  </si>
  <si>
    <t>Carros de 2 ruedas</t>
  </si>
  <si>
    <t>Carros de 4 ruedas</t>
  </si>
  <si>
    <t>Camiones chicos</t>
  </si>
  <si>
    <t>Camiones grandes</t>
  </si>
  <si>
    <t>Jardineras</t>
  </si>
  <si>
    <t>Chatitas</t>
  </si>
  <si>
    <t>Carros aguateros</t>
  </si>
  <si>
    <t>Acoplados</t>
  </si>
  <si>
    <t>Zorras</t>
  </si>
  <si>
    <t>Carros volcadores</t>
  </si>
  <si>
    <t>Cachapes</t>
  </si>
  <si>
    <t>Alzaprimas</t>
  </si>
  <si>
    <t>Carretas</t>
  </si>
  <si>
    <t>Carros rastrojeros</t>
  </si>
  <si>
    <t>Villalongas o vagonetas</t>
  </si>
  <si>
    <t>Toreras</t>
  </si>
  <si>
    <t>Canoas a remos</t>
  </si>
  <si>
    <t>Canoas a motor</t>
  </si>
  <si>
    <t>Lanchones o chatas</t>
  </si>
  <si>
    <t>Elementos para combatir la langosta</t>
  </si>
  <si>
    <t xml:space="preserve">   Barreras (m)</t>
  </si>
  <si>
    <t>RODADOS Y VEHICULOS EN EL AÑO 1937, POR PROVINCIAS.</t>
  </si>
  <si>
    <t>MAQUINAS E IMPLEMENTOS CON TRACCION A SANGRE EN EL AÑO 1960, POR PROVINCIAS.</t>
  </si>
  <si>
    <t>Aporcadora hasta 3 surcos</t>
  </si>
  <si>
    <t>Arrancadora de papas</t>
  </si>
  <si>
    <t>Carpidora o cultivadora hasta 3 surcos</t>
  </si>
  <si>
    <t>Cosechadora de arrastre [1]</t>
  </si>
  <si>
    <t>Enfardadora recolectora</t>
  </si>
  <si>
    <t>Espigadora-hileradora</t>
  </si>
  <si>
    <t>Espolvoreadora con motor</t>
  </si>
  <si>
    <t>Guadañadora de arrastre</t>
  </si>
  <si>
    <t>Pulverizadora de herbicidas</t>
  </si>
  <si>
    <t>Rastra de dientes</t>
  </si>
  <si>
    <t>Rastra hasta 16 discos</t>
  </si>
  <si>
    <t>Rastrillo de descarga lateral</t>
  </si>
  <si>
    <t>Rastrillo de descarga posterior</t>
  </si>
  <si>
    <t>Rodillo desterronador</t>
  </si>
  <si>
    <t>Sembradora de voleo</t>
  </si>
  <si>
    <t xml:space="preserve">Sembradora más de 20 surcos </t>
  </si>
  <si>
    <t>Sembradora en línea hasta 20 surcos</t>
  </si>
  <si>
    <t>Sembradora de maíz, girasol, maní, hasta 3 surcos</t>
  </si>
  <si>
    <t>Sembradora de maíz, girasol, maní, más de 3 surcos</t>
  </si>
  <si>
    <t>Sembradora de papas</t>
  </si>
  <si>
    <t>MAQUINAS E IMPLEMENTOS CON TRACCION MECANICA EN EL AÑO 1960, POR PROVINCIAS.</t>
  </si>
  <si>
    <t>[1] hasta 4,27 m (14 pies) de corte</t>
  </si>
  <si>
    <t>Arado de mancera</t>
  </si>
  <si>
    <t>Arado de asiento hasta 3 rejas</t>
  </si>
  <si>
    <t>Arado hasta 5 discos</t>
  </si>
  <si>
    <t>Cajón sembrador para arados</t>
  </si>
  <si>
    <t>Arado de tractor montado</t>
  </si>
  <si>
    <t>Arado de tractor de arrastre</t>
  </si>
  <si>
    <t>Arado de 6 a 10 discos</t>
  </si>
  <si>
    <t>Arado de rastra de 11 o más discos</t>
  </si>
  <si>
    <t>Arado de subsuelo</t>
  </si>
  <si>
    <t>Aporcadora más de 3 surcos</t>
  </si>
  <si>
    <t>Auto-descapotadora de maní</t>
  </si>
  <si>
    <t>Carpidora o cultivadora más de 3 surcos</t>
  </si>
  <si>
    <t>Cosechadora automotriz</t>
  </si>
  <si>
    <t>Cosechadora de arrastre hasta 14 pies de corte</t>
  </si>
  <si>
    <t>Cosechadora de arrastre más de 14 pies de corte</t>
  </si>
  <si>
    <t>Guadañadora para toma de fuerza</t>
  </si>
  <si>
    <t>Juntadora de maíz 1 surco</t>
  </si>
  <si>
    <t>Juntadora de maíz 2 surcos</t>
  </si>
  <si>
    <t>Juntadora de maíz 3 surcos</t>
  </si>
  <si>
    <t>Pulverizadora para toma de fuerza</t>
  </si>
  <si>
    <t>Rastra más de 16 discos</t>
  </si>
  <si>
    <t>Recolectora emparvinadora de maní</t>
  </si>
  <si>
    <t>OTRAS MAQUINAS E IMPLEMENTOS EN EL AÑO 1960, POR PROVINCIAS.</t>
  </si>
  <si>
    <t>Desgranadoras de maíz sin motor</t>
  </si>
  <si>
    <t>Desgranadoras de maíz con motor</t>
  </si>
  <si>
    <t>Desnatadora</t>
  </si>
  <si>
    <t>Enfardadora</t>
  </si>
  <si>
    <t>Espolvoreadora a mano</t>
  </si>
  <si>
    <t>Esquiladora mecánica hasta 5 peines</t>
  </si>
  <si>
    <t>Esquiladora mecánica más de 5 peines</t>
  </si>
  <si>
    <t>Fumigadora</t>
  </si>
  <si>
    <t>Ordeñadora mecánica</t>
  </si>
  <si>
    <t>Plataformas para cosechar maíz 4 surcos</t>
  </si>
  <si>
    <t>Plataformas para cosechar maíz 5 surcos</t>
  </si>
  <si>
    <t>Plataformas para cosechar girasol</t>
  </si>
  <si>
    <t>Pulverizadora a mano</t>
  </si>
  <si>
    <t>Recolectora de cosecha</t>
  </si>
  <si>
    <t>Trilladora</t>
  </si>
  <si>
    <t>Arado de rastra hasta 10 discos</t>
  </si>
  <si>
    <t>TRACTORES CLASIFICADOS POR TIPO DE COMBUSTIBLE Y POTENCIA EN EL AÑO 1960, POR PROVINCIAS.</t>
  </si>
  <si>
    <t xml:space="preserve">   Hasta 25 HP</t>
  </si>
  <si>
    <t xml:space="preserve">   De más de 25 a 30 HP</t>
  </si>
  <si>
    <t xml:space="preserve">   De más de 30 a 35 HP</t>
  </si>
  <si>
    <t xml:space="preserve">   De más de 35 a 40 HP</t>
  </si>
  <si>
    <t xml:space="preserve">   De más de 40 a 50 HP</t>
  </si>
  <si>
    <t xml:space="preserve">   De más de 50 HP</t>
  </si>
  <si>
    <t>Diesel</t>
  </si>
  <si>
    <t>Nafta</t>
  </si>
  <si>
    <t>Com. Rivadavia</t>
  </si>
  <si>
    <t>Capital Fed.</t>
  </si>
  <si>
    <t>Arados especiales</t>
  </si>
  <si>
    <t>Aporcadores de mancera</t>
  </si>
  <si>
    <t>Aporcadores sobre ruedas</t>
  </si>
  <si>
    <t>Arados de mancera</t>
  </si>
  <si>
    <t>Arados de 1 reja</t>
  </si>
  <si>
    <t>Arados de 2 rejas</t>
  </si>
  <si>
    <t>Arados de 3 rejas</t>
  </si>
  <si>
    <t>Arados de 4 y más rejas</t>
  </si>
  <si>
    <t>Arados de 1 disco</t>
  </si>
  <si>
    <t>Arados de 2 discos</t>
  </si>
  <si>
    <t>Arados de 3 discos</t>
  </si>
  <si>
    <t>Arados de 4 y más discos</t>
  </si>
  <si>
    <t>Clasificadoras de semillas</t>
  </si>
  <si>
    <t>Cosechadoras automóviles</t>
  </si>
  <si>
    <t>Cosechadoras a tracción</t>
  </si>
  <si>
    <t>Cultivadoras de mancera</t>
  </si>
  <si>
    <t>Cultivadoras sobre ruedas</t>
  </si>
  <si>
    <t>Cultivadoras para tractor</t>
  </si>
  <si>
    <t>Desgranadoras a mano</t>
  </si>
  <si>
    <t>Desgranadoras a motor</t>
  </si>
  <si>
    <t>Enfardadoras a mano</t>
  </si>
  <si>
    <t>Enfardadoras, otros tipos</t>
  </si>
  <si>
    <t>Espolvoreadoras a mano</t>
  </si>
  <si>
    <t>Espolvoreadoras sobre ruedas sin motor</t>
  </si>
  <si>
    <t>Espolvoreadoras sobre ruedas con motor</t>
  </si>
  <si>
    <t>Esquiladoras fijas</t>
  </si>
  <si>
    <t>Guadañadoras</t>
  </si>
  <si>
    <t>Pulverizadoras a mano</t>
  </si>
  <si>
    <t>Pulverizadoras sobre ruedas sin motor</t>
  </si>
  <si>
    <t>Pulverizadoras sobre ruedas con motor</t>
  </si>
  <si>
    <t>Pulverizadoras acopladas a tractor</t>
  </si>
  <si>
    <t>Rastra de dientes (cuerpos)</t>
  </si>
  <si>
    <t>Rastras de discos (hasta 16 d.)</t>
  </si>
  <si>
    <t>Rastras de discos (hasta 20 d.)</t>
  </si>
  <si>
    <t>Rastras de discos (de 21 d. y más)</t>
  </si>
  <si>
    <t>Rastrillos descargadores</t>
  </si>
  <si>
    <t>Rastrillos cargadores</t>
  </si>
  <si>
    <t>Rodillos lisos</t>
  </si>
  <si>
    <t>Rodillos acanalados</t>
  </si>
  <si>
    <t>Rodillos desterronadores</t>
  </si>
  <si>
    <t>Rodillos compresores de subsuelo</t>
  </si>
  <si>
    <t>Rodillos tipo Croskil</t>
  </si>
  <si>
    <t>Segadoras espigadoras</t>
  </si>
  <si>
    <t>Segadoras de rastrillos</t>
  </si>
  <si>
    <t>Trilladoras de menos de 5 HP</t>
  </si>
  <si>
    <t>Trilladoras de más de 5 HP</t>
  </si>
  <si>
    <t>Sembradoras a mano</t>
  </si>
  <si>
    <t>Sembradoras aplicables a arados</t>
  </si>
  <si>
    <t>Sembradoras sobre ruedas para maíz y algodón</t>
  </si>
  <si>
    <t>Sembradoras sobre ruedas sistema Lister</t>
  </si>
  <si>
    <t>Sembradoras sobre ruedas para siembra en cuadros</t>
  </si>
  <si>
    <t>Sembradoras sobre ruedas para siembra al voleo</t>
  </si>
  <si>
    <t>Sembradoras sobre ruedas para siembra en línea</t>
  </si>
  <si>
    <t>Espolvoreadoras acopladas a tractor</t>
  </si>
  <si>
    <t>Capital Federal incluye la isla Martín García.</t>
  </si>
  <si>
    <t>El censo se efectuó los días 10-12 de mayo de 1947 para las explotaciones al norte del paralelo 42 y el 19 de abril para las situadas al sur del mismo.</t>
  </si>
  <si>
    <t>Otros tipos de segadoras</t>
  </si>
  <si>
    <t>MAQUINAS, VEHICULOS E IMPLEMENTOS EN EL AÑO 1947, POR PROVINCIAS.</t>
  </si>
  <si>
    <t>Arados de más de 3 rejas</t>
  </si>
  <si>
    <t>Arados de más de 3 discos</t>
  </si>
  <si>
    <t>Arados rastra</t>
  </si>
  <si>
    <t>Arados de desfonde</t>
  </si>
  <si>
    <t>Espolvoreadoras sobre ruedas</t>
  </si>
  <si>
    <t>Pulverizadoras sobre ruedas</t>
  </si>
  <si>
    <t>Rastras hasta 16 discos</t>
  </si>
  <si>
    <t>Rastras de más de 20 discos</t>
  </si>
  <si>
    <t>Rastrillos de carga</t>
  </si>
  <si>
    <t>Cosechadoras de trigo, lino, etc. automotores</t>
  </si>
  <si>
    <t>Enfardadoras automotrices</t>
  </si>
  <si>
    <t>Enfardadoras a tracción</t>
  </si>
  <si>
    <t>Juntadoras de maíz 1 surco</t>
  </si>
  <si>
    <t>Juntadoras de maíz 2 surcos</t>
  </si>
  <si>
    <t>Juntadoras de maíz 3 surcos</t>
  </si>
  <si>
    <t>Sembradoras de trigo, lino, etc.</t>
  </si>
  <si>
    <t>Sembradoras de maíz, algodón, etc.</t>
  </si>
  <si>
    <t>Sembradoras de papas</t>
  </si>
  <si>
    <t>Segadoras de papas</t>
  </si>
  <si>
    <t>Segadoras a rastrillos</t>
  </si>
  <si>
    <t>Ordeñdoras mecánicas</t>
  </si>
  <si>
    <t>Tractores diesel hasta 25 HP</t>
  </si>
  <si>
    <t>Tractores diesel más de 25 a 30 HP</t>
  </si>
  <si>
    <t>Tractores diesel más de 30 a 35 HP</t>
  </si>
  <si>
    <t>Tractores diesel más de 35 a 40 HP</t>
  </si>
  <si>
    <t>Tractores diesel más de 40 HP</t>
  </si>
  <si>
    <t>Otros tipos de tractores hasta 25 HP</t>
  </si>
  <si>
    <t>Otros tipos de tractores más de 25 a 30 HP</t>
  </si>
  <si>
    <t>Otros tipos de tractores más de 30 a 35 HP</t>
  </si>
  <si>
    <t>Otros tipos de tractores más de 35 a 40 HP</t>
  </si>
  <si>
    <t>Otros tipos de tractores de más de 40 HP</t>
  </si>
  <si>
    <t>Tijeras de esquilar</t>
  </si>
  <si>
    <t>El censo se efectuó el día 11 de noviembre de 1952 para las explotaciones al norte del paralelo 42 y el 15 de diciembre para las situadas al sur del mismo.</t>
  </si>
  <si>
    <t>Fuente: Censo Nacional Agropecuario. B. Aires, Ministerio de Agricultura, 1940. t. Economía Rural (II Parte) p. 189 y ss.</t>
  </si>
  <si>
    <t>Fuente: Censo Agropecuario [1952]. B. Aires, Direcc. Nac. de Estadística y Censos, s.f.  p. 112 y ss.</t>
  </si>
  <si>
    <t>Fuente: IV Censo General de la Nación; Censo Agropecuario. B. Aires, Direcc. Nac. del Servicio Estadístico, s.f.  t. 2 p. 486 y ss.</t>
  </si>
  <si>
    <t>Fuente: Censo Nacional Agropecuario 1960.  B. Aires, Direcc. Nac. de Estadística y Censos, 1964.  3 t.</t>
  </si>
  <si>
    <t>MAQUINAS, VEHICULOS E IMPLEMENTOS EN EL AÑO 1952, POR PROVINCIAS.</t>
  </si>
  <si>
    <t>El censo se efectuó el día 30 de septiembre de 1960, excepto las provincias de Río Negro, Neuquén, Chubut, Santa Cruz y el Terr. Nac. de Tierra del Fuego que se realizó el 4 de noviembre de 1960.</t>
  </si>
  <si>
    <t>En Misiones se efectuó un nuevo relevamiento el 23 de julio de 1961, dado que el anterior no relevó en su totalidad las explotaciones agropecuarias.</t>
  </si>
  <si>
    <t>TOTAL SEGÚN CENSO</t>
  </si>
  <si>
    <t>INSTALACIONES EN EL AÑO 1988, POR PROVINCIAS.</t>
  </si>
  <si>
    <t>Silos: cantidad</t>
  </si>
  <si>
    <t>Silos: capacidad (t)</t>
  </si>
  <si>
    <t>Galpones: cantidad</t>
  </si>
  <si>
    <t>Galpones de esquila: cantidad</t>
  </si>
  <si>
    <t>Tinglados: cantidad</t>
  </si>
  <si>
    <t>Tinglados: sup. cub. (m2)</t>
  </si>
  <si>
    <t>Galpones de esquila: sup. cub. (m2)</t>
  </si>
  <si>
    <t>Invernaderos: cantidad</t>
  </si>
  <si>
    <t>Invernaderos: sup. cub. (m2)</t>
  </si>
  <si>
    <t>Pista engorde porcinos: cantidad</t>
  </si>
  <si>
    <t>Pista engorde porcinos: sup. (m2)</t>
  </si>
  <si>
    <t>Secaderos de grano fijos: cantidad</t>
  </si>
  <si>
    <t>Secaderos de grano fijos: capacidad (t)</t>
  </si>
  <si>
    <t>Mangas</t>
  </si>
  <si>
    <t>Bañaderos ovinos</t>
  </si>
  <si>
    <t>Bañaderos bovinos</t>
  </si>
  <si>
    <t>Bañaderos sin discriminar</t>
  </si>
  <si>
    <t>Máquina esquila fija</t>
  </si>
  <si>
    <t>Estufa para tabaco</t>
  </si>
  <si>
    <t>Balanzas</t>
  </si>
  <si>
    <t>Molinos</t>
  </si>
  <si>
    <t>Tanques australianos</t>
  </si>
  <si>
    <t>Otras aguadas artificiales</t>
  </si>
  <si>
    <t>Galpones: sup. cub. (m2)</t>
  </si>
  <si>
    <t>Las cifras se refieren a la cantidad de instalaciones, salvo indicación en contrario. El Censo también proporciona la cantidad de explotaciones que cuentan con estas instalaciones.</t>
  </si>
  <si>
    <t>Hasta 50 CV</t>
  </si>
  <si>
    <t>De 51 a 75 CV</t>
  </si>
  <si>
    <t>De 76 a 100 CV</t>
  </si>
  <si>
    <t>De 101 a 140 CV</t>
  </si>
  <si>
    <t>Más de 140 CV</t>
  </si>
  <si>
    <t>TRACTORES CLASIFICADOS POR POTENCIA Y ANTIGÜEDAD: Total del país</t>
  </si>
  <si>
    <t>&lt; 5 años</t>
  </si>
  <si>
    <t>10 a 14 años</t>
  </si>
  <si>
    <t>15 y más años</t>
  </si>
  <si>
    <t>COSECHADORAS CLASIFICADOS POR POTENCIA Y ANTIGÜEDAD: Total del país</t>
  </si>
  <si>
    <t>5 a 9 años</t>
  </si>
  <si>
    <t>Hasta 100 CV</t>
  </si>
  <si>
    <t>De 101 a 150 CV</t>
  </si>
  <si>
    <t>De 151 a 180 CV</t>
  </si>
  <si>
    <t>Más de 180 CV</t>
  </si>
  <si>
    <t>TRACTORES CLASIFICADOS POR POTENCIA Y ANTIGÜEDAD: Córdoba</t>
  </si>
  <si>
    <t>COSECHADORAS CLASIFICADOS POR POTENCIA Y ANTIGÜEDAD: Córdoba</t>
  </si>
  <si>
    <t>TRACTORES CLASIFICADOS POR POTENCIA Y ANTIGÜEDAD: Entre Ríos</t>
  </si>
  <si>
    <t>COSECHADORAS CLASIFICADOS POR POTENCIA Y ANTIGÜEDAD: Entre Ríos</t>
  </si>
  <si>
    <t>TRACTORES CLASIFICADOS POR POTENCIA Y ANTIGÜEDAD: La Pampa</t>
  </si>
  <si>
    <t>COSECHADORAS CLASIFICADOS POR POTENCIA Y ANTIGÜEDAD: La Pampa</t>
  </si>
  <si>
    <t>Fechas del censo</t>
  </si>
  <si>
    <t>1/9 a 30/11</t>
  </si>
  <si>
    <t>1/9 a20/12</t>
  </si>
  <si>
    <t>5/9 a 21/11</t>
  </si>
  <si>
    <t>Fuente: Censo Nacional Agropecuario 1988. B. Aires, INDEC, 1992. 23 fascículos de resultados [uno por provincia, excepto Santa Cruz y Tierra del Fuego].</t>
  </si>
  <si>
    <t>Cosechadoras de trigo, lino, etc. tracción</t>
  </si>
  <si>
    <t>Cosechadoras de maíz</t>
  </si>
  <si>
    <t>5/9 a 20/11</t>
  </si>
  <si>
    <t>TRACTORES CLASIFICADOS POR POTENCIA Y ANTIGÜEDAD: Corrientes</t>
  </si>
  <si>
    <t>sin datos</t>
  </si>
  <si>
    <t>TRACTORES CLASIFICADOS POR POTENCIA Y ANTIGÜEDAD: Chaco</t>
  </si>
  <si>
    <t>TRACTORES CLASIFICADOS POR POTENCIA Y ANTIGÜEDAD: Catamarca</t>
  </si>
  <si>
    <t>22/9 a 20/12</t>
  </si>
  <si>
    <t>1/9 a 31/12</t>
  </si>
  <si>
    <t>TRACTORES CLASIFICADOS POR POTENCIA Y ANTIGÜEDAD: Jujuy</t>
  </si>
  <si>
    <t>26/9 a 2/12</t>
  </si>
  <si>
    <t>TRACTORES CLASIFICADOS POR POTENCIA Y ANTIGÜEDAD: La Rioja</t>
  </si>
  <si>
    <t>19/8 a 31/12</t>
  </si>
  <si>
    <t>TRACTORES CLASIFICADOS POR POTENCIA Y ANTIGÜEDAD: Santa Fe</t>
  </si>
  <si>
    <t>COSECHADORAS CLASIFICADOS POR POTENCIA Y ANTIGÜEDAD: Catamarca</t>
  </si>
  <si>
    <t>COSECHADORAS CLASIFICADOS POR POTENCIA Y ANTIGÜEDAD: Corrientes</t>
  </si>
  <si>
    <t>COSECHADORAS CLASIFICADOS POR POTENCIA Y ANTIGÜEDAD: Chaco</t>
  </si>
  <si>
    <t>COSECHADORAS CLASIFICADOS POR POTENCIA Y ANTIGÜEDAD: Jujuy</t>
  </si>
  <si>
    <t>COSECHADORAS CLASIFICADOS POR POTENCIA Y ANTIGÜEDAD: La Rioja</t>
  </si>
  <si>
    <t>COSECHADORAS CLASIFICADOS POR POTENCIA Y ANTIGÜEDAD: Santa Fe</t>
  </si>
  <si>
    <t>6/ a 30/11</t>
  </si>
  <si>
    <t xml:space="preserve">TRACTORES CLASIFICADOS POR POTENCIA Y ANTIGÜEDAD: Buenos Aires </t>
  </si>
  <si>
    <t>COSECHADORAS CLASIFICADOS POR POTENCIA Y ANTIGÜEDAD: Buenos Aires</t>
  </si>
  <si>
    <t>15/9 a 15/11</t>
  </si>
  <si>
    <t>TRACTORES CLASIFICADOS POR POTENCIA Y ANTIGÜEDAD: Misiones</t>
  </si>
  <si>
    <t>COSECHADORAS CLASIFICADOS POR POTENCIA Y ANTIGÜEDAD: Misiones</t>
  </si>
  <si>
    <t>TRACTORES CLASIFICADOS POR POTENCIA Y ANTIGÜEDAD: Neuquén</t>
  </si>
  <si>
    <t>COSECHADORAS CLASIFICADOS POR POTENCIA Y ANTIGÜEDAD: Neuquén</t>
  </si>
  <si>
    <t>26/9 a 30/11</t>
  </si>
  <si>
    <t>1/9 a 31/10</t>
  </si>
  <si>
    <t>TRACTORES CLASIFICADOS POR POTENCIA Y ANTIGÜEDAD: Río Negro</t>
  </si>
  <si>
    <t>COSECHADORAS CLASIFICADOS POR POTENCIA Y ANTIGÜEDAD: Río Negro</t>
  </si>
  <si>
    <t>12/9 a 30/11</t>
  </si>
  <si>
    <t>TRACTORES CLASIFICADOS POR POTENCIA Y ANTIGÜEDAD: Salta</t>
  </si>
  <si>
    <t>COSECHADORAS CLASIFICADOS POR POTENCIA Y ANTIGÜEDAD: Salta</t>
  </si>
  <si>
    <t>TRACTORES CLASIFICADOS POR POTENCIA Y ANTIGÜEDAD: Tucumán</t>
  </si>
  <si>
    <t>19/9 a 12/12</t>
  </si>
  <si>
    <t>TOTAL SEGÚN
CENSO</t>
  </si>
  <si>
    <t>TRACTORES CLASIFICADOS POR POTENCIA Y ANTIGÜEDAD: Santa Cruz</t>
  </si>
  <si>
    <t>TRACTORES CLASIFICADOS POR POTENCIA Y ANTIGÜEDAD: Tierra del Fuego</t>
  </si>
  <si>
    <t>TRACTORES CLASIFICADOS POR POTENCIA Y ANTIGÜEDAD: Chubut</t>
  </si>
  <si>
    <t>COSECHADORAS CLASIFICADOS POR POTENCIA Y ANTIGÜEDAD: Chubut</t>
  </si>
  <si>
    <t>TRACTORES CLASIFICADOS POR POTENCIA Y ANTIGÜEDAD: Formosa</t>
  </si>
  <si>
    <t>TRACTORES CLASIFICADOS POR POTENCIA Y ANTIGÜEDAD: Mendoza</t>
  </si>
  <si>
    <t>COSECHADORAS CLASIFICADOS POR POTENCIA Y ANTIGÜEDAD: Mendoza</t>
  </si>
  <si>
    <t>COSECHADORAS CLASIFICADOS POR POTENCIA Y ANTIGÜEDAD: Formosa</t>
  </si>
  <si>
    <t>COSECHADORAS CLASIFICADOS POR POTENCIA Y ANTIGÜEDAD: Santa Cruz</t>
  </si>
  <si>
    <t>COSECHADORAS CLASIFICADOS POR POTENCIA Y ANTIGÜEDAD: Tierra del Fuego</t>
  </si>
  <si>
    <t>TRACTORES CLASIFICADOS POR POTENCIA Y ANTIGÜEDAD: San Juan</t>
  </si>
  <si>
    <t>COSECHADORAS CLASIFICADOS POR POTENCIA Y ANTIGÜEDAD: San Juan</t>
  </si>
  <si>
    <t>TRACTORES CLASIFICADOS POR POTENCIA Y ANTIGÜEDAD: San Luis</t>
  </si>
  <si>
    <t>COSECHADORAS CLASIFICADOS POR POTENCIA Y ANTIGÜEDAD: San Luis</t>
  </si>
  <si>
    <t>TRACTORES CLASIFICADOS POR POTENCIA Y ANTIGÜEDAD: Santiago del Estero</t>
  </si>
  <si>
    <t>COSECHADORAS CLASIFICADOS POR POTENCIA Y ANTIGÜEDAD: Santiago del Estero</t>
  </si>
  <si>
    <t>Hasta 15 años</t>
  </si>
  <si>
    <t>25/9 a 5/12</t>
  </si>
  <si>
    <t>1/9 a 30/10</t>
  </si>
  <si>
    <t>1/9 a 15/11</t>
  </si>
  <si>
    <t>1/10 a 30/11</t>
  </si>
  <si>
    <t>3/10 a 30/11</t>
  </si>
  <si>
    <t>19/11 a 6/1989</t>
  </si>
  <si>
    <t>Molinos movidos por</t>
  </si>
  <si>
    <t xml:space="preserve">   vapor</t>
  </si>
  <si>
    <t xml:space="preserve">   agua</t>
  </si>
  <si>
    <t xml:space="preserve">   viento</t>
  </si>
  <si>
    <t xml:space="preserve">   animales</t>
  </si>
  <si>
    <t xml:space="preserve">   total molinos</t>
  </si>
  <si>
    <t>Carros</t>
  </si>
  <si>
    <t xml:space="preserve">Total </t>
  </si>
  <si>
    <t>-</t>
  </si>
  <si>
    <t>Total de tractores</t>
  </si>
  <si>
    <t>Potencia (CV)</t>
  </si>
  <si>
    <t>Antigüedad</t>
  </si>
  <si>
    <t>Menos de 5 años</t>
  </si>
  <si>
    <t>De 5 a 9 años</t>
  </si>
  <si>
    <t>De 10 a 14 años</t>
  </si>
  <si>
    <t>De 15 y más años</t>
  </si>
  <si>
    <t>Sin discriminar</t>
  </si>
  <si>
    <t>Hasta 15 CV</t>
  </si>
  <si>
    <t>De 16 a 50 CV</t>
  </si>
  <si>
    <t>De 141 a 200 CV</t>
  </si>
  <si>
    <t>Más de 200 CV</t>
  </si>
  <si>
    <t>OTRAS COSECHADORAS</t>
  </si>
  <si>
    <t>COSECHADORAS DE GRANOS</t>
  </si>
  <si>
    <t>101 a 150 CV</t>
  </si>
  <si>
    <t>151 a 180 CV</t>
  </si>
  <si>
    <t>181 a 250 CV</t>
  </si>
  <si>
    <t>Más de 250 CV</t>
  </si>
  <si>
    <t>Subtotal</t>
  </si>
  <si>
    <t>TOTAL GENERAL COSECHADORAS</t>
  </si>
  <si>
    <t>COSECHADORAS EN EL AÑO 2002, CLASIFICADAS POR POTENCIA, ANTIGÜEDAD Y PROVINCIA</t>
  </si>
  <si>
    <t>TRACTORES EN EL AÑO 2002, CLASIFICADOS POR POTENCIA, ANTIGÜEDAD Y PROVINCIAS.</t>
  </si>
  <si>
    <t>Fuente: Censo Nacional Agropecuario 2002. Internet: http://www.indec.gov.ar</t>
  </si>
  <si>
    <t>Total general cosechadoras</t>
  </si>
  <si>
    <t>Total otras cosechadoras</t>
  </si>
  <si>
    <t>Total cosechadoras de granos</t>
  </si>
  <si>
    <t>Discre-
pancia</t>
  </si>
  <si>
    <t>Sulkys</t>
  </si>
  <si>
    <t>Esquiladoras portátiles</t>
  </si>
  <si>
    <t>Pulverizadora de arrastre con motor</t>
  </si>
  <si>
    <t>Agricol [1]</t>
  </si>
  <si>
    <t>[1] Kereosene para tractores.</t>
  </si>
  <si>
    <t>Potencia media tract.</t>
  </si>
  <si>
    <t>En azul: cálculos adicionales no incluidos en el censo.</t>
  </si>
  <si>
    <t>Pot. media</t>
  </si>
  <si>
    <t>(CV/unid.)</t>
  </si>
  <si>
    <t>Potencia</t>
  </si>
  <si>
    <t>(CV)</t>
  </si>
  <si>
    <t>TOTAL CV</t>
  </si>
  <si>
    <t>BA</t>
  </si>
  <si>
    <t>Cba.</t>
  </si>
  <si>
    <t>ER</t>
  </si>
  <si>
    <t>SF</t>
  </si>
  <si>
    <t>Estimación potencia</t>
  </si>
  <si>
    <t>instalada en tractores</t>
  </si>
  <si>
    <t>Estimación potencia instalada en tractores</t>
  </si>
  <si>
    <t>TOTAL GRAL.</t>
  </si>
  <si>
    <t>Buenos Aires</t>
  </si>
  <si>
    <t>Total del país</t>
  </si>
  <si>
    <t>Santa Cruz</t>
  </si>
  <si>
    <t>Tierra del Fuego</t>
  </si>
  <si>
    <t>COSECHADORAS CLASIFICADOS POR POTENCIA Y ANTIGÜEDAD: Tucumán</t>
  </si>
  <si>
    <t>ESTIMACION POTENCIA TRACTORES en CV (Estimación propia no incluida en el censo)</t>
  </si>
  <si>
    <t>Tot. País</t>
  </si>
  <si>
    <t>Pot. med. (est.)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</si>
</sst>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_ * #,##0.0_ ;_ * \-#,##0.0_ ;_ * &quot;-&quot;??_ ;_ @_ "/>
    <numFmt numFmtId="183" formatCode="_ * #,##0_ ;_ * \-#,##0_ ;_ * &quot;-&quot;??_ ;_ @_ "/>
    <numFmt numFmtId="184" formatCode="#,##0.0_)"/>
    <numFmt numFmtId="185" formatCode="#,##0_)"/>
    <numFmt numFmtId="186" formatCode="0.0"/>
    <numFmt numFmtId="187" formatCode="0.00000"/>
    <numFmt numFmtId="188" formatCode="0.0000"/>
    <numFmt numFmtId="18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49997663497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textRotation="90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2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83" fontId="0" fillId="0" borderId="0" xfId="46" applyNumberFormat="1" applyFont="1" applyAlignment="1">
      <alignment/>
    </xf>
    <xf numFmtId="183" fontId="0" fillId="0" borderId="0" xfId="46" applyNumberFormat="1" applyFont="1" applyAlignment="1">
      <alignment textRotation="90"/>
    </xf>
    <xf numFmtId="183" fontId="0" fillId="0" borderId="0" xfId="46" applyNumberFormat="1" applyFont="1" applyAlignment="1">
      <alignment horizontal="right"/>
    </xf>
    <xf numFmtId="0" fontId="0" fillId="0" borderId="0" xfId="0" applyAlignment="1">
      <alignment textRotation="90"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2" fillId="0" borderId="0" xfId="46" applyNumberFormat="1" applyFont="1" applyAlignment="1">
      <alignment/>
    </xf>
    <xf numFmtId="183" fontId="0" fillId="0" borderId="0" xfId="46" applyNumberFormat="1" applyFont="1" applyAlignment="1">
      <alignment/>
    </xf>
    <xf numFmtId="0" fontId="0" fillId="0" borderId="0" xfId="0" applyAlignment="1">
      <alignment textRotation="90" wrapText="1"/>
    </xf>
    <xf numFmtId="182" fontId="0" fillId="0" borderId="0" xfId="46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3" fontId="4" fillId="0" borderId="0" xfId="0" applyNumberFormat="1" applyFont="1" applyAlignment="1">
      <alignment/>
    </xf>
    <xf numFmtId="182" fontId="4" fillId="0" borderId="0" xfId="46" applyNumberFormat="1" applyFont="1" applyAlignment="1">
      <alignment/>
    </xf>
    <xf numFmtId="179" fontId="0" fillId="0" borderId="0" xfId="0" applyNumberFormat="1" applyAlignment="1">
      <alignment/>
    </xf>
    <xf numFmtId="183" fontId="0" fillId="0" borderId="0" xfId="46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textRotation="9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textRotation="90" wrapText="1"/>
    </xf>
    <xf numFmtId="183" fontId="0" fillId="0" borderId="0" xfId="46" applyNumberFormat="1" applyBorder="1" applyAlignment="1">
      <alignment/>
    </xf>
    <xf numFmtId="183" fontId="2" fillId="0" borderId="0" xfId="46" applyNumberFormat="1" applyFont="1" applyBorder="1" applyAlignment="1">
      <alignment/>
    </xf>
    <xf numFmtId="0" fontId="0" fillId="0" borderId="0" xfId="0" applyBorder="1" applyAlignment="1">
      <alignment horizontal="left"/>
    </xf>
    <xf numFmtId="18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185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8.7109375" style="0" customWidth="1"/>
    <col min="2" max="2" width="8.7109375" style="2" customWidth="1"/>
    <col min="3" max="20" width="7.7109375" style="2" customWidth="1"/>
  </cols>
  <sheetData>
    <row r="1" ht="12.75">
      <c r="A1" s="1" t="s">
        <v>40</v>
      </c>
    </row>
    <row r="2" spans="2:21" ht="52.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</row>
    <row r="3" spans="1:21" ht="12.75">
      <c r="A3" t="s">
        <v>28</v>
      </c>
      <c r="B3" s="5">
        <v>54823</v>
      </c>
      <c r="C3" s="2">
        <v>24369</v>
      </c>
      <c r="D3" s="5">
        <v>12202</v>
      </c>
      <c r="E3" s="2">
        <v>15150</v>
      </c>
      <c r="G3" s="2">
        <v>5255</v>
      </c>
      <c r="H3" s="2">
        <v>5023</v>
      </c>
      <c r="I3" s="2">
        <v>4601</v>
      </c>
      <c r="J3" s="2">
        <v>3829</v>
      </c>
      <c r="K3" s="2">
        <v>8821</v>
      </c>
      <c r="M3" s="2">
        <v>9199</v>
      </c>
      <c r="N3" s="2">
        <v>8062</v>
      </c>
      <c r="O3" s="2">
        <v>7465</v>
      </c>
      <c r="P3" s="2">
        <v>296</v>
      </c>
      <c r="Q3" s="2">
        <v>194</v>
      </c>
      <c r="R3" s="2">
        <v>598</v>
      </c>
      <c r="S3" s="2">
        <v>622</v>
      </c>
      <c r="T3" s="2">
        <v>184</v>
      </c>
      <c r="U3" s="2">
        <f>SUM(B3:T3)</f>
        <v>160693</v>
      </c>
    </row>
    <row r="4" spans="1:21" ht="12.75">
      <c r="A4" t="s">
        <v>29</v>
      </c>
      <c r="B4" s="2">
        <v>7136</v>
      </c>
      <c r="C4" s="2">
        <v>5225</v>
      </c>
      <c r="D4" s="2">
        <v>1108</v>
      </c>
      <c r="E4" s="2">
        <v>136</v>
      </c>
      <c r="G4" s="2">
        <v>18</v>
      </c>
      <c r="H4" s="2">
        <v>258</v>
      </c>
      <c r="I4" s="2">
        <v>614</v>
      </c>
      <c r="J4" s="2">
        <v>34</v>
      </c>
      <c r="K4" s="2">
        <v>3</v>
      </c>
      <c r="M4" s="2">
        <v>46</v>
      </c>
      <c r="N4" s="2">
        <v>1132</v>
      </c>
      <c r="O4" s="2">
        <v>900</v>
      </c>
      <c r="P4" s="2">
        <v>4</v>
      </c>
      <c r="R4" s="2">
        <v>32</v>
      </c>
      <c r="S4" s="2">
        <v>20</v>
      </c>
      <c r="T4" s="2">
        <v>3</v>
      </c>
      <c r="U4" s="2">
        <f>SUM(B4:T4)</f>
        <v>16669</v>
      </c>
    </row>
    <row r="5" spans="1:21" ht="12.75">
      <c r="A5" t="s">
        <v>34</v>
      </c>
      <c r="B5" s="2">
        <v>309</v>
      </c>
      <c r="C5" s="2">
        <v>371</v>
      </c>
      <c r="D5" s="2">
        <v>76</v>
      </c>
      <c r="E5" s="2">
        <v>45</v>
      </c>
      <c r="F5" s="9">
        <v>9</v>
      </c>
      <c r="H5" s="2">
        <v>8</v>
      </c>
      <c r="I5" s="2">
        <v>4</v>
      </c>
      <c r="O5" s="2">
        <v>2</v>
      </c>
      <c r="P5" s="2">
        <v>1</v>
      </c>
      <c r="R5" s="2">
        <v>2</v>
      </c>
      <c r="U5" s="6">
        <f>SUM(B5:T5)</f>
        <v>827</v>
      </c>
    </row>
    <row r="6" spans="1:21" ht="12.75">
      <c r="A6" t="s">
        <v>432</v>
      </c>
      <c r="B6" s="2">
        <v>23013</v>
      </c>
      <c r="C6" s="2">
        <v>16089</v>
      </c>
      <c r="D6" s="2">
        <v>8312</v>
      </c>
      <c r="E6" s="2">
        <v>6026</v>
      </c>
      <c r="F6" s="9"/>
      <c r="G6" s="2">
        <v>278</v>
      </c>
      <c r="H6" s="2">
        <v>1372</v>
      </c>
      <c r="I6" s="2">
        <v>739</v>
      </c>
      <c r="J6" s="2">
        <v>200</v>
      </c>
      <c r="K6" s="2">
        <v>682</v>
      </c>
      <c r="M6" s="2">
        <v>3419</v>
      </c>
      <c r="N6" s="2">
        <v>875</v>
      </c>
      <c r="O6" s="2">
        <v>482</v>
      </c>
      <c r="P6" s="2">
        <v>180</v>
      </c>
      <c r="Q6" s="2">
        <v>276</v>
      </c>
      <c r="R6" s="2">
        <v>289</v>
      </c>
      <c r="S6" s="2">
        <v>520</v>
      </c>
      <c r="T6" s="2">
        <v>99</v>
      </c>
      <c r="U6" s="2">
        <f aca="true" t="shared" si="0" ref="U6:U12">SUM(B6:T6)</f>
        <v>62851</v>
      </c>
    </row>
    <row r="7" spans="1:21" ht="12.75">
      <c r="A7" t="s">
        <v>426</v>
      </c>
      <c r="F7" s="5"/>
      <c r="U7" s="6"/>
    </row>
    <row r="8" spans="1:21" ht="12.75">
      <c r="A8" t="s">
        <v>427</v>
      </c>
      <c r="B8" s="2">
        <v>2</v>
      </c>
      <c r="C8" s="2">
        <v>63</v>
      </c>
      <c r="D8" s="2">
        <v>25</v>
      </c>
      <c r="F8" s="5">
        <v>12</v>
      </c>
      <c r="G8" s="2">
        <v>9</v>
      </c>
      <c r="H8" s="2">
        <v>2</v>
      </c>
      <c r="I8" s="2">
        <v>2</v>
      </c>
      <c r="J8" s="2">
        <v>2</v>
      </c>
      <c r="L8" s="2">
        <v>8</v>
      </c>
      <c r="M8" s="2">
        <v>10</v>
      </c>
      <c r="N8" s="2">
        <v>1</v>
      </c>
      <c r="O8" s="2">
        <v>7</v>
      </c>
      <c r="U8" s="2">
        <f t="shared" si="0"/>
        <v>143</v>
      </c>
    </row>
    <row r="9" spans="1:21" ht="12.75">
      <c r="A9" t="s">
        <v>428</v>
      </c>
      <c r="B9" s="2">
        <v>1</v>
      </c>
      <c r="C9" s="2">
        <v>4</v>
      </c>
      <c r="D9" s="2">
        <v>5</v>
      </c>
      <c r="E9" s="2">
        <v>1</v>
      </c>
      <c r="F9" s="5">
        <v>60</v>
      </c>
      <c r="G9" s="2">
        <v>8</v>
      </c>
      <c r="H9" s="2">
        <v>37</v>
      </c>
      <c r="I9" s="2">
        <v>32</v>
      </c>
      <c r="J9" s="2">
        <v>49</v>
      </c>
      <c r="K9" s="2">
        <v>35</v>
      </c>
      <c r="M9" s="2">
        <v>8</v>
      </c>
      <c r="N9" s="2">
        <v>66</v>
      </c>
      <c r="P9" s="2">
        <v>1</v>
      </c>
      <c r="R9" s="2">
        <v>1</v>
      </c>
      <c r="U9" s="2">
        <f t="shared" si="0"/>
        <v>308</v>
      </c>
    </row>
    <row r="10" spans="1:21" ht="12.75">
      <c r="A10" t="s">
        <v>429</v>
      </c>
      <c r="B10" s="2">
        <v>154</v>
      </c>
      <c r="E10" s="2">
        <v>11</v>
      </c>
      <c r="F10" s="5"/>
      <c r="I10" s="2">
        <v>9</v>
      </c>
      <c r="J10" s="2">
        <v>6</v>
      </c>
      <c r="K10" s="2">
        <v>35</v>
      </c>
      <c r="M10" s="2">
        <v>8</v>
      </c>
      <c r="N10" s="2">
        <v>11</v>
      </c>
      <c r="O10" s="2">
        <v>1</v>
      </c>
      <c r="S10" s="2">
        <v>2</v>
      </c>
      <c r="U10" s="2">
        <f t="shared" si="0"/>
        <v>237</v>
      </c>
    </row>
    <row r="11" spans="1:21" ht="12.75">
      <c r="A11" t="s">
        <v>430</v>
      </c>
      <c r="B11" s="2">
        <v>4</v>
      </c>
      <c r="C11" s="2">
        <v>3</v>
      </c>
      <c r="D11" s="2">
        <v>28</v>
      </c>
      <c r="F11" s="5"/>
      <c r="L11" s="2">
        <v>101</v>
      </c>
      <c r="U11" s="2">
        <f t="shared" si="0"/>
        <v>136</v>
      </c>
    </row>
    <row r="12" spans="1:21" ht="12.75">
      <c r="A12" s="7" t="s">
        <v>431</v>
      </c>
      <c r="B12" s="2">
        <f>SUM(B8:B11)</f>
        <v>161</v>
      </c>
      <c r="C12" s="2">
        <f aca="true" t="shared" si="1" ref="C12:T12">SUM(C8:C11)</f>
        <v>70</v>
      </c>
      <c r="D12" s="2">
        <f t="shared" si="1"/>
        <v>58</v>
      </c>
      <c r="E12" s="2">
        <f t="shared" si="1"/>
        <v>12</v>
      </c>
      <c r="F12" s="2">
        <f t="shared" si="1"/>
        <v>72</v>
      </c>
      <c r="G12" s="2">
        <f t="shared" si="1"/>
        <v>17</v>
      </c>
      <c r="H12" s="2">
        <f t="shared" si="1"/>
        <v>39</v>
      </c>
      <c r="I12" s="2">
        <f t="shared" si="1"/>
        <v>43</v>
      </c>
      <c r="J12" s="2">
        <f t="shared" si="1"/>
        <v>57</v>
      </c>
      <c r="K12" s="2">
        <f t="shared" si="1"/>
        <v>70</v>
      </c>
      <c r="L12" s="2">
        <f t="shared" si="1"/>
        <v>109</v>
      </c>
      <c r="M12" s="2">
        <f t="shared" si="1"/>
        <v>26</v>
      </c>
      <c r="N12" s="2">
        <f t="shared" si="1"/>
        <v>78</v>
      </c>
      <c r="O12" s="2">
        <f t="shared" si="1"/>
        <v>8</v>
      </c>
      <c r="P12" s="2">
        <f t="shared" si="1"/>
        <v>1</v>
      </c>
      <c r="Q12" s="2">
        <f t="shared" si="1"/>
        <v>0</v>
      </c>
      <c r="R12" s="2">
        <f t="shared" si="1"/>
        <v>1</v>
      </c>
      <c r="S12" s="2">
        <f t="shared" si="1"/>
        <v>2</v>
      </c>
      <c r="T12" s="2">
        <f t="shared" si="1"/>
        <v>0</v>
      </c>
      <c r="U12" s="2">
        <f t="shared" si="0"/>
        <v>824</v>
      </c>
    </row>
    <row r="13" ht="12.75">
      <c r="U13" s="2"/>
    </row>
    <row r="14" spans="1:20" ht="12.75">
      <c r="A14" s="13" t="s">
        <v>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2.75">
      <c r="A15" t="s">
        <v>20</v>
      </c>
    </row>
    <row r="16" ht="12.75">
      <c r="A16" s="7" t="s">
        <v>21</v>
      </c>
    </row>
    <row r="17" ht="12.75">
      <c r="A17" t="s">
        <v>22</v>
      </c>
    </row>
  </sheetData>
  <sheetProtection/>
  <printOptions gridLines="1"/>
  <pageMargins left="0.5905511811023623" right="0.5905511811023623" top="1.5748031496062993" bottom="1" header="0" footer="0"/>
  <pageSetup fitToHeight="1" fitToWidth="1" horizontalDpi="180" verticalDpi="18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9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6.8515625" style="47" customWidth="1"/>
    <col min="2" max="2" width="18.00390625" style="41" customWidth="1"/>
    <col min="3" max="26" width="9.7109375" style="41" customWidth="1"/>
    <col min="27" max="27" width="14.57421875" style="41" bestFit="1" customWidth="1"/>
    <col min="28" max="28" width="13.421875" style="41" bestFit="1" customWidth="1"/>
    <col min="29" max="31" width="11.421875" style="41" customWidth="1"/>
    <col min="32" max="33" width="12.7109375" style="41" customWidth="1"/>
    <col min="34" max="16384" width="11.421875" style="41" customWidth="1"/>
  </cols>
  <sheetData>
    <row r="1" spans="1:25" ht="12.75">
      <c r="A1" s="49" t="s">
        <v>456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33" ht="62.25">
      <c r="A2" s="47" t="s">
        <v>436</v>
      </c>
      <c r="B2" s="41" t="s">
        <v>437</v>
      </c>
      <c r="C2" s="42" t="s">
        <v>0</v>
      </c>
      <c r="D2" s="42" t="s">
        <v>9</v>
      </c>
      <c r="E2" s="42" t="s">
        <v>4</v>
      </c>
      <c r="F2" s="42" t="s">
        <v>3</v>
      </c>
      <c r="G2" s="42" t="s">
        <v>16</v>
      </c>
      <c r="H2" s="42" t="s">
        <v>25</v>
      </c>
      <c r="I2" s="42" t="s">
        <v>2</v>
      </c>
      <c r="J2" s="42" t="s">
        <v>15</v>
      </c>
      <c r="K2" s="42" t="s">
        <v>13</v>
      </c>
      <c r="L2" s="42" t="s">
        <v>17</v>
      </c>
      <c r="M2" s="42" t="s">
        <v>8</v>
      </c>
      <c r="N2" s="42" t="s">
        <v>6</v>
      </c>
      <c r="O2" s="42" t="s">
        <v>14</v>
      </c>
      <c r="P2" s="42" t="s">
        <v>24</v>
      </c>
      <c r="Q2" s="42" t="s">
        <v>18</v>
      </c>
      <c r="R2" s="42" t="s">
        <v>12</v>
      </c>
      <c r="S2" s="42" t="s">
        <v>7</v>
      </c>
      <c r="T2" s="42" t="s">
        <v>5</v>
      </c>
      <c r="U2" s="42" t="s">
        <v>26</v>
      </c>
      <c r="V2" s="42" t="s">
        <v>1</v>
      </c>
      <c r="W2" s="42" t="s">
        <v>99</v>
      </c>
      <c r="X2" s="42" t="s">
        <v>27</v>
      </c>
      <c r="Y2" s="42" t="s">
        <v>11</v>
      </c>
      <c r="Z2" s="43" t="s">
        <v>19</v>
      </c>
      <c r="AA2" s="44"/>
      <c r="AC2" s="72" t="s">
        <v>487</v>
      </c>
      <c r="AD2" s="29"/>
      <c r="AE2" s="29"/>
      <c r="AF2" s="29"/>
      <c r="AG2"/>
    </row>
    <row r="3" spans="3:33" ht="12.75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4"/>
      <c r="AC3" s="72"/>
      <c r="AD3" s="29"/>
      <c r="AE3" s="29" t="s">
        <v>489</v>
      </c>
      <c r="AF3" s="31" t="s">
        <v>488</v>
      </c>
      <c r="AG3"/>
    </row>
    <row r="4" spans="1:40" ht="12.75">
      <c r="A4" s="50" t="s">
        <v>443</v>
      </c>
      <c r="B4" s="50" t="s">
        <v>438</v>
      </c>
      <c r="C4" s="51">
        <v>201</v>
      </c>
      <c r="D4" s="51">
        <v>5</v>
      </c>
      <c r="E4" s="51">
        <v>16</v>
      </c>
      <c r="F4" s="51">
        <v>5</v>
      </c>
      <c r="G4" s="51">
        <v>1</v>
      </c>
      <c r="H4" s="51">
        <v>2</v>
      </c>
      <c r="I4" s="51">
        <v>15</v>
      </c>
      <c r="J4" s="51">
        <v>3</v>
      </c>
      <c r="K4" s="51">
        <v>3</v>
      </c>
      <c r="L4" s="51">
        <v>8</v>
      </c>
      <c r="M4" s="51">
        <v>9</v>
      </c>
      <c r="N4" s="51">
        <v>3</v>
      </c>
      <c r="O4" s="51">
        <v>10</v>
      </c>
      <c r="P4" s="51">
        <v>2</v>
      </c>
      <c r="Q4" s="51">
        <v>2</v>
      </c>
      <c r="R4" s="51">
        <v>6</v>
      </c>
      <c r="S4" s="51">
        <v>4</v>
      </c>
      <c r="T4" s="51">
        <v>5</v>
      </c>
      <c r="U4" s="51">
        <v>2</v>
      </c>
      <c r="V4" s="51">
        <v>17</v>
      </c>
      <c r="W4" s="51">
        <v>8</v>
      </c>
      <c r="X4" s="51" t="s">
        <v>434</v>
      </c>
      <c r="Y4" s="51" t="s">
        <v>434</v>
      </c>
      <c r="Z4" s="51">
        <v>327</v>
      </c>
      <c r="AA4" s="32"/>
      <c r="AB4" s="52"/>
      <c r="AC4" s="30" t="s">
        <v>438</v>
      </c>
      <c r="AD4" s="29"/>
      <c r="AE4" s="32">
        <v>10</v>
      </c>
      <c r="AF4" s="32">
        <f aca="true" t="shared" si="0" ref="AF4:AF43">AE4*Z4</f>
        <v>3270</v>
      </c>
      <c r="AG4"/>
      <c r="AH4" s="52"/>
      <c r="AI4" s="52"/>
      <c r="AJ4" s="52"/>
      <c r="AK4" s="52"/>
      <c r="AL4" s="52"/>
      <c r="AM4" s="52"/>
      <c r="AN4" s="52"/>
    </row>
    <row r="5" spans="1:40" ht="12.75">
      <c r="A5" s="50"/>
      <c r="B5" s="50" t="s">
        <v>439</v>
      </c>
      <c r="C5" s="51">
        <v>91</v>
      </c>
      <c r="D5" s="51" t="s">
        <v>434</v>
      </c>
      <c r="E5" s="51">
        <v>10</v>
      </c>
      <c r="F5" s="51">
        <v>6</v>
      </c>
      <c r="G5" s="51">
        <v>3</v>
      </c>
      <c r="H5" s="51">
        <v>1</v>
      </c>
      <c r="I5" s="51">
        <v>24</v>
      </c>
      <c r="J5" s="51" t="s">
        <v>434</v>
      </c>
      <c r="K5" s="51">
        <v>4</v>
      </c>
      <c r="L5" s="51">
        <v>2</v>
      </c>
      <c r="M5" s="51">
        <v>4</v>
      </c>
      <c r="N5" s="51">
        <v>3</v>
      </c>
      <c r="O5" s="51">
        <v>11</v>
      </c>
      <c r="P5" s="51">
        <v>1</v>
      </c>
      <c r="Q5" s="51">
        <v>4</v>
      </c>
      <c r="R5" s="51">
        <v>11</v>
      </c>
      <c r="S5" s="51">
        <v>4</v>
      </c>
      <c r="T5" s="51">
        <v>3</v>
      </c>
      <c r="U5" s="51" t="s">
        <v>434</v>
      </c>
      <c r="V5" s="51">
        <v>10</v>
      </c>
      <c r="W5" s="51">
        <v>5</v>
      </c>
      <c r="X5" s="51">
        <v>1</v>
      </c>
      <c r="Y5" s="51">
        <v>1</v>
      </c>
      <c r="Z5" s="51">
        <v>199</v>
      </c>
      <c r="AA5" s="32"/>
      <c r="AB5" s="52"/>
      <c r="AC5" s="30" t="s">
        <v>439</v>
      </c>
      <c r="AD5"/>
      <c r="AE5" s="32">
        <v>10</v>
      </c>
      <c r="AF5" s="32">
        <f t="shared" si="0"/>
        <v>1990</v>
      </c>
      <c r="AG5" s="30"/>
      <c r="AH5" s="52"/>
      <c r="AI5" s="52"/>
      <c r="AJ5" s="52"/>
      <c r="AK5" s="52"/>
      <c r="AL5" s="52"/>
      <c r="AM5" s="52"/>
      <c r="AN5" s="52"/>
    </row>
    <row r="6" spans="1:40" ht="12.75">
      <c r="A6" s="50"/>
      <c r="B6" s="50" t="s">
        <v>440</v>
      </c>
      <c r="C6" s="51">
        <v>44</v>
      </c>
      <c r="D6" s="51">
        <v>1</v>
      </c>
      <c r="E6" s="51">
        <v>7</v>
      </c>
      <c r="F6" s="51">
        <v>11</v>
      </c>
      <c r="G6" s="51" t="s">
        <v>434</v>
      </c>
      <c r="H6" s="51" t="s">
        <v>434</v>
      </c>
      <c r="I6" s="51">
        <v>10</v>
      </c>
      <c r="J6" s="51">
        <v>1</v>
      </c>
      <c r="K6" s="51">
        <v>1</v>
      </c>
      <c r="L6" s="51">
        <v>2</v>
      </c>
      <c r="M6" s="51">
        <v>8</v>
      </c>
      <c r="N6" s="51">
        <v>23</v>
      </c>
      <c r="O6" s="51">
        <v>24</v>
      </c>
      <c r="P6" s="51" t="s">
        <v>434</v>
      </c>
      <c r="Q6" s="51">
        <v>2</v>
      </c>
      <c r="R6" s="51">
        <v>3</v>
      </c>
      <c r="S6" s="51">
        <v>8</v>
      </c>
      <c r="T6" s="51">
        <v>2</v>
      </c>
      <c r="U6" s="51" t="s">
        <v>434</v>
      </c>
      <c r="V6" s="51">
        <v>4</v>
      </c>
      <c r="W6" s="51">
        <v>3</v>
      </c>
      <c r="X6" s="51">
        <v>1</v>
      </c>
      <c r="Y6" s="51">
        <v>1</v>
      </c>
      <c r="Z6" s="51">
        <v>156</v>
      </c>
      <c r="AA6" s="32"/>
      <c r="AB6" s="52"/>
      <c r="AC6" s="30" t="s">
        <v>440</v>
      </c>
      <c r="AD6" s="29"/>
      <c r="AE6" s="32">
        <v>10</v>
      </c>
      <c r="AF6" s="32">
        <f t="shared" si="0"/>
        <v>1560</v>
      </c>
      <c r="AG6" s="32"/>
      <c r="AH6" s="52"/>
      <c r="AI6" s="52"/>
      <c r="AJ6" s="52"/>
      <c r="AK6" s="52"/>
      <c r="AL6" s="52"/>
      <c r="AM6" s="52"/>
      <c r="AN6" s="52"/>
    </row>
    <row r="7" spans="1:40" ht="12.75">
      <c r="A7" s="50"/>
      <c r="B7" s="50" t="s">
        <v>441</v>
      </c>
      <c r="C7" s="51">
        <v>310</v>
      </c>
      <c r="D7" s="51">
        <v>20</v>
      </c>
      <c r="E7" s="51">
        <v>110</v>
      </c>
      <c r="F7" s="51">
        <v>35</v>
      </c>
      <c r="G7" s="51">
        <v>59</v>
      </c>
      <c r="H7" s="51">
        <v>33</v>
      </c>
      <c r="I7" s="51">
        <v>77</v>
      </c>
      <c r="J7" s="51">
        <v>10</v>
      </c>
      <c r="K7" s="51">
        <v>17</v>
      </c>
      <c r="L7" s="51">
        <v>13</v>
      </c>
      <c r="M7" s="51">
        <v>28</v>
      </c>
      <c r="N7" s="51">
        <v>319</v>
      </c>
      <c r="O7" s="51">
        <v>257</v>
      </c>
      <c r="P7" s="51">
        <v>10</v>
      </c>
      <c r="Q7" s="51">
        <v>58</v>
      </c>
      <c r="R7" s="51">
        <v>16</v>
      </c>
      <c r="S7" s="51">
        <v>94</v>
      </c>
      <c r="T7" s="51">
        <v>21</v>
      </c>
      <c r="U7" s="51">
        <v>18</v>
      </c>
      <c r="V7" s="51">
        <v>52</v>
      </c>
      <c r="W7" s="51">
        <v>38</v>
      </c>
      <c r="X7" s="51">
        <v>5</v>
      </c>
      <c r="Y7" s="51">
        <v>17</v>
      </c>
      <c r="Z7" s="53">
        <v>1617</v>
      </c>
      <c r="AA7" s="32"/>
      <c r="AB7" s="52"/>
      <c r="AC7" s="30" t="s">
        <v>441</v>
      </c>
      <c r="AD7" s="29"/>
      <c r="AE7" s="32">
        <v>10</v>
      </c>
      <c r="AF7" s="32">
        <f t="shared" si="0"/>
        <v>16170</v>
      </c>
      <c r="AG7" s="32"/>
      <c r="AH7" s="52"/>
      <c r="AI7" s="52"/>
      <c r="AJ7" s="52"/>
      <c r="AK7" s="52"/>
      <c r="AL7" s="52"/>
      <c r="AM7" s="52"/>
      <c r="AN7" s="52"/>
    </row>
    <row r="8" spans="1:40" ht="12.75">
      <c r="A8" s="55"/>
      <c r="B8" s="55" t="s">
        <v>442</v>
      </c>
      <c r="C8" s="56" t="s">
        <v>434</v>
      </c>
      <c r="D8" s="56">
        <v>1</v>
      </c>
      <c r="E8" s="56" t="s">
        <v>434</v>
      </c>
      <c r="F8" s="56" t="s">
        <v>434</v>
      </c>
      <c r="G8" s="56" t="s">
        <v>434</v>
      </c>
      <c r="H8" s="56" t="s">
        <v>434</v>
      </c>
      <c r="I8" s="56">
        <v>3</v>
      </c>
      <c r="J8" s="56" t="s">
        <v>434</v>
      </c>
      <c r="K8" s="56" t="s">
        <v>434</v>
      </c>
      <c r="L8" s="56" t="s">
        <v>434</v>
      </c>
      <c r="M8" s="56">
        <v>1</v>
      </c>
      <c r="N8" s="56">
        <v>2</v>
      </c>
      <c r="O8" s="56">
        <v>6</v>
      </c>
      <c r="P8" s="56" t="s">
        <v>434</v>
      </c>
      <c r="Q8" s="56">
        <v>1</v>
      </c>
      <c r="R8" s="56" t="s">
        <v>434</v>
      </c>
      <c r="S8" s="56" t="s">
        <v>434</v>
      </c>
      <c r="T8" s="56" t="s">
        <v>434</v>
      </c>
      <c r="U8" s="56" t="s">
        <v>434</v>
      </c>
      <c r="V8" s="56" t="s">
        <v>434</v>
      </c>
      <c r="W8" s="56">
        <v>1</v>
      </c>
      <c r="X8" s="56" t="s">
        <v>434</v>
      </c>
      <c r="Y8" s="56" t="s">
        <v>434</v>
      </c>
      <c r="Z8" s="56">
        <v>15</v>
      </c>
      <c r="AA8" s="32">
        <f>SUM(Z4:Z8)</f>
        <v>2314</v>
      </c>
      <c r="AB8" s="52"/>
      <c r="AC8" s="30" t="s">
        <v>442</v>
      </c>
      <c r="AD8" s="29"/>
      <c r="AE8" s="32">
        <v>10</v>
      </c>
      <c r="AF8" s="32">
        <f t="shared" si="0"/>
        <v>150</v>
      </c>
      <c r="AG8" s="32">
        <f>SUM(AF4:AF8)</f>
        <v>23140</v>
      </c>
      <c r="AH8" s="52"/>
      <c r="AI8" s="52"/>
      <c r="AJ8" s="52"/>
      <c r="AK8" s="52"/>
      <c r="AL8" s="52"/>
      <c r="AM8" s="52"/>
      <c r="AN8" s="52"/>
    </row>
    <row r="9" spans="1:33" ht="12.75">
      <c r="A9" s="50" t="s">
        <v>444</v>
      </c>
      <c r="B9" s="50" t="s">
        <v>438</v>
      </c>
      <c r="C9" s="51">
        <v>148</v>
      </c>
      <c r="D9" s="51">
        <v>5</v>
      </c>
      <c r="E9" s="51">
        <v>34</v>
      </c>
      <c r="F9" s="51">
        <v>16</v>
      </c>
      <c r="G9" s="51">
        <v>4</v>
      </c>
      <c r="H9" s="51">
        <v>9</v>
      </c>
      <c r="I9" s="51">
        <v>20</v>
      </c>
      <c r="J9" s="51">
        <v>2</v>
      </c>
      <c r="K9" s="51">
        <v>7</v>
      </c>
      <c r="L9" s="51">
        <v>6</v>
      </c>
      <c r="M9" s="51">
        <v>12</v>
      </c>
      <c r="N9" s="51">
        <v>145</v>
      </c>
      <c r="O9" s="51">
        <v>23</v>
      </c>
      <c r="P9" s="51">
        <v>27</v>
      </c>
      <c r="Q9" s="51">
        <v>14</v>
      </c>
      <c r="R9" s="51">
        <v>9</v>
      </c>
      <c r="S9" s="51">
        <v>49</v>
      </c>
      <c r="T9" s="51">
        <v>1</v>
      </c>
      <c r="U9" s="51">
        <v>2</v>
      </c>
      <c r="V9" s="51">
        <v>17</v>
      </c>
      <c r="W9" s="51">
        <v>28</v>
      </c>
      <c r="X9" s="51" t="s">
        <v>434</v>
      </c>
      <c r="Y9" s="51">
        <v>12</v>
      </c>
      <c r="Z9" s="51">
        <v>590</v>
      </c>
      <c r="AA9" s="32"/>
      <c r="AB9" s="52"/>
      <c r="AC9" s="30" t="s">
        <v>438</v>
      </c>
      <c r="AD9" s="29"/>
      <c r="AE9" s="32">
        <v>33</v>
      </c>
      <c r="AF9" s="32">
        <f t="shared" si="0"/>
        <v>19470</v>
      </c>
      <c r="AG9"/>
    </row>
    <row r="10" spans="1:33" ht="12.75">
      <c r="A10" s="50"/>
      <c r="B10" s="50" t="s">
        <v>439</v>
      </c>
      <c r="C10" s="51">
        <v>172</v>
      </c>
      <c r="D10" s="51">
        <v>11</v>
      </c>
      <c r="E10" s="51">
        <v>36</v>
      </c>
      <c r="F10" s="51">
        <v>41</v>
      </c>
      <c r="G10" s="51">
        <v>9</v>
      </c>
      <c r="H10" s="51">
        <v>12</v>
      </c>
      <c r="I10" s="51">
        <v>54</v>
      </c>
      <c r="J10" s="51">
        <v>4</v>
      </c>
      <c r="K10" s="51">
        <v>10</v>
      </c>
      <c r="L10" s="51">
        <v>5</v>
      </c>
      <c r="M10" s="51">
        <v>20</v>
      </c>
      <c r="N10" s="51">
        <v>278</v>
      </c>
      <c r="O10" s="51">
        <v>47</v>
      </c>
      <c r="P10" s="51">
        <v>14</v>
      </c>
      <c r="Q10" s="51">
        <v>50</v>
      </c>
      <c r="R10" s="51">
        <v>17</v>
      </c>
      <c r="S10" s="51">
        <v>79</v>
      </c>
      <c r="T10" s="51">
        <v>4</v>
      </c>
      <c r="U10" s="51">
        <v>4</v>
      </c>
      <c r="V10" s="51">
        <v>17</v>
      </c>
      <c r="W10" s="51">
        <v>15</v>
      </c>
      <c r="X10" s="51">
        <v>1</v>
      </c>
      <c r="Y10" s="51">
        <v>24</v>
      </c>
      <c r="Z10" s="51">
        <v>924</v>
      </c>
      <c r="AA10" s="32"/>
      <c r="AB10" s="52"/>
      <c r="AC10" s="30" t="s">
        <v>439</v>
      </c>
      <c r="AD10"/>
      <c r="AE10" s="32">
        <v>33</v>
      </c>
      <c r="AF10" s="32">
        <f t="shared" si="0"/>
        <v>30492</v>
      </c>
      <c r="AG10" s="30"/>
    </row>
    <row r="11" spans="1:33" ht="12.75">
      <c r="A11" s="50"/>
      <c r="B11" s="50" t="s">
        <v>440</v>
      </c>
      <c r="C11" s="51">
        <v>304</v>
      </c>
      <c r="D11" s="51">
        <v>11</v>
      </c>
      <c r="E11" s="51">
        <v>54</v>
      </c>
      <c r="F11" s="51">
        <v>63</v>
      </c>
      <c r="G11" s="51">
        <v>23</v>
      </c>
      <c r="H11" s="51">
        <v>17</v>
      </c>
      <c r="I11" s="51">
        <v>101</v>
      </c>
      <c r="J11" s="51">
        <v>22</v>
      </c>
      <c r="K11" s="51">
        <v>20</v>
      </c>
      <c r="L11" s="51">
        <v>15</v>
      </c>
      <c r="M11" s="51">
        <v>25</v>
      </c>
      <c r="N11" s="51">
        <v>524</v>
      </c>
      <c r="O11" s="51">
        <v>233</v>
      </c>
      <c r="P11" s="51">
        <v>17</v>
      </c>
      <c r="Q11" s="51">
        <v>104</v>
      </c>
      <c r="R11" s="51">
        <v>29</v>
      </c>
      <c r="S11" s="51">
        <v>147</v>
      </c>
      <c r="T11" s="51">
        <v>6</v>
      </c>
      <c r="U11" s="51">
        <v>1</v>
      </c>
      <c r="V11" s="51">
        <v>73</v>
      </c>
      <c r="W11" s="51">
        <v>27</v>
      </c>
      <c r="X11" s="51" t="s">
        <v>434</v>
      </c>
      <c r="Y11" s="51">
        <v>25</v>
      </c>
      <c r="Z11" s="53">
        <v>1841</v>
      </c>
      <c r="AA11" s="32"/>
      <c r="AB11" s="52"/>
      <c r="AC11" s="30" t="s">
        <v>440</v>
      </c>
      <c r="AD11" s="29"/>
      <c r="AE11" s="32">
        <v>33</v>
      </c>
      <c r="AF11" s="32">
        <f t="shared" si="0"/>
        <v>60753</v>
      </c>
      <c r="AG11" s="32"/>
    </row>
    <row r="12" spans="1:33" ht="12.75">
      <c r="A12" s="50"/>
      <c r="B12" s="50" t="s">
        <v>441</v>
      </c>
      <c r="C12" s="53">
        <v>7614</v>
      </c>
      <c r="D12" s="51">
        <v>227</v>
      </c>
      <c r="E12" s="53">
        <v>3890</v>
      </c>
      <c r="F12" s="51">
        <v>959</v>
      </c>
      <c r="G12" s="53">
        <v>1217</v>
      </c>
      <c r="H12" s="51">
        <v>751</v>
      </c>
      <c r="I12" s="53">
        <v>3559</v>
      </c>
      <c r="J12" s="51">
        <v>301</v>
      </c>
      <c r="K12" s="51">
        <v>479</v>
      </c>
      <c r="L12" s="51">
        <v>576</v>
      </c>
      <c r="M12" s="51">
        <v>273</v>
      </c>
      <c r="N12" s="53">
        <v>10068</v>
      </c>
      <c r="O12" s="53">
        <v>5331</v>
      </c>
      <c r="P12" s="51">
        <v>608</v>
      </c>
      <c r="Q12" s="53">
        <v>2912</v>
      </c>
      <c r="R12" s="51">
        <v>575</v>
      </c>
      <c r="S12" s="53">
        <v>1959</v>
      </c>
      <c r="T12" s="51">
        <v>208</v>
      </c>
      <c r="U12" s="51">
        <v>114</v>
      </c>
      <c r="V12" s="53">
        <v>3789</v>
      </c>
      <c r="W12" s="51">
        <v>388</v>
      </c>
      <c r="X12" s="51">
        <v>15</v>
      </c>
      <c r="Y12" s="51">
        <v>942</v>
      </c>
      <c r="Z12" s="53">
        <v>46755</v>
      </c>
      <c r="AA12" s="32"/>
      <c r="AB12" s="52"/>
      <c r="AC12" s="30" t="s">
        <v>441</v>
      </c>
      <c r="AD12" s="29"/>
      <c r="AE12" s="32">
        <v>33</v>
      </c>
      <c r="AF12" s="32">
        <f t="shared" si="0"/>
        <v>1542915</v>
      </c>
      <c r="AG12" s="32"/>
    </row>
    <row r="13" spans="1:33" ht="12.75">
      <c r="A13" s="55"/>
      <c r="B13" s="55" t="s">
        <v>442</v>
      </c>
      <c r="C13" s="56">
        <v>18</v>
      </c>
      <c r="D13" s="56">
        <v>1</v>
      </c>
      <c r="E13" s="56">
        <v>2</v>
      </c>
      <c r="F13" s="56">
        <v>1</v>
      </c>
      <c r="G13" s="56" t="s">
        <v>434</v>
      </c>
      <c r="H13" s="56">
        <v>2</v>
      </c>
      <c r="I13" s="56">
        <v>11</v>
      </c>
      <c r="J13" s="56">
        <v>2</v>
      </c>
      <c r="K13" s="56" t="s">
        <v>434</v>
      </c>
      <c r="L13" s="56">
        <v>3</v>
      </c>
      <c r="M13" s="56" t="s">
        <v>434</v>
      </c>
      <c r="N13" s="56">
        <v>10</v>
      </c>
      <c r="O13" s="56">
        <v>50</v>
      </c>
      <c r="P13" s="56" t="s">
        <v>434</v>
      </c>
      <c r="Q13" s="56">
        <v>3</v>
      </c>
      <c r="R13" s="56" t="s">
        <v>434</v>
      </c>
      <c r="S13" s="56">
        <v>1</v>
      </c>
      <c r="T13" s="56">
        <v>1</v>
      </c>
      <c r="U13" s="56">
        <v>2</v>
      </c>
      <c r="V13" s="56">
        <v>6</v>
      </c>
      <c r="W13" s="56">
        <v>1</v>
      </c>
      <c r="X13" s="56" t="s">
        <v>434</v>
      </c>
      <c r="Y13" s="56" t="s">
        <v>434</v>
      </c>
      <c r="Z13" s="56">
        <v>114</v>
      </c>
      <c r="AA13" s="32">
        <f>SUM(Z9:Z13)</f>
        <v>50224</v>
      </c>
      <c r="AB13" s="52"/>
      <c r="AC13" s="30" t="s">
        <v>442</v>
      </c>
      <c r="AD13" s="29"/>
      <c r="AE13" s="32">
        <v>33</v>
      </c>
      <c r="AF13" s="32">
        <f t="shared" si="0"/>
        <v>3762</v>
      </c>
      <c r="AG13" s="32">
        <f>SUM(AF9:AF13)</f>
        <v>1657392</v>
      </c>
    </row>
    <row r="14" spans="1:33" ht="12.75">
      <c r="A14" s="50" t="s">
        <v>340</v>
      </c>
      <c r="B14" s="50" t="s">
        <v>438</v>
      </c>
      <c r="C14" s="51">
        <v>282</v>
      </c>
      <c r="D14" s="51">
        <v>71</v>
      </c>
      <c r="E14" s="51">
        <v>93</v>
      </c>
      <c r="F14" s="51">
        <v>32</v>
      </c>
      <c r="G14" s="51">
        <v>15</v>
      </c>
      <c r="H14" s="51">
        <v>12</v>
      </c>
      <c r="I14" s="51">
        <v>75</v>
      </c>
      <c r="J14" s="51">
        <v>11</v>
      </c>
      <c r="K14" s="51">
        <v>56</v>
      </c>
      <c r="L14" s="51">
        <v>16</v>
      </c>
      <c r="M14" s="51">
        <v>69</v>
      </c>
      <c r="N14" s="51">
        <v>328</v>
      </c>
      <c r="O14" s="51">
        <v>38</v>
      </c>
      <c r="P14" s="51">
        <v>69</v>
      </c>
      <c r="Q14" s="51">
        <v>113</v>
      </c>
      <c r="R14" s="51">
        <v>64</v>
      </c>
      <c r="S14" s="51">
        <v>131</v>
      </c>
      <c r="T14" s="51">
        <v>9</v>
      </c>
      <c r="U14" s="51">
        <v>4</v>
      </c>
      <c r="V14" s="51">
        <v>71</v>
      </c>
      <c r="W14" s="51">
        <v>16</v>
      </c>
      <c r="X14" s="51" t="s">
        <v>434</v>
      </c>
      <c r="Y14" s="51">
        <v>141</v>
      </c>
      <c r="Z14" s="53">
        <v>1716</v>
      </c>
      <c r="AA14" s="32"/>
      <c r="AB14" s="52"/>
      <c r="AC14" s="30" t="s">
        <v>438</v>
      </c>
      <c r="AD14" s="29"/>
      <c r="AE14" s="32">
        <v>63</v>
      </c>
      <c r="AF14" s="32">
        <f t="shared" si="0"/>
        <v>108108</v>
      </c>
      <c r="AG14"/>
    </row>
    <row r="15" spans="1:33" ht="12.75">
      <c r="A15" s="50"/>
      <c r="B15" s="50" t="s">
        <v>439</v>
      </c>
      <c r="C15" s="51">
        <v>506</v>
      </c>
      <c r="D15" s="51">
        <v>60</v>
      </c>
      <c r="E15" s="51">
        <v>173</v>
      </c>
      <c r="F15" s="51">
        <v>86</v>
      </c>
      <c r="G15" s="51">
        <v>78</v>
      </c>
      <c r="H15" s="51">
        <v>37</v>
      </c>
      <c r="I15" s="51">
        <v>202</v>
      </c>
      <c r="J15" s="51">
        <v>19</v>
      </c>
      <c r="K15" s="51">
        <v>130</v>
      </c>
      <c r="L15" s="51">
        <v>31</v>
      </c>
      <c r="M15" s="51">
        <v>67</v>
      </c>
      <c r="N15" s="51">
        <v>422</v>
      </c>
      <c r="O15" s="51">
        <v>79</v>
      </c>
      <c r="P15" s="51">
        <v>49</v>
      </c>
      <c r="Q15" s="51">
        <v>248</v>
      </c>
      <c r="R15" s="51">
        <v>143</v>
      </c>
      <c r="S15" s="51">
        <v>224</v>
      </c>
      <c r="T15" s="51">
        <v>12</v>
      </c>
      <c r="U15" s="51">
        <v>7</v>
      </c>
      <c r="V15" s="51">
        <v>122</v>
      </c>
      <c r="W15" s="51">
        <v>55</v>
      </c>
      <c r="X15" s="51" t="s">
        <v>434</v>
      </c>
      <c r="Y15" s="51">
        <v>161</v>
      </c>
      <c r="Z15" s="53">
        <v>2911</v>
      </c>
      <c r="AA15" s="32"/>
      <c r="AB15" s="52"/>
      <c r="AC15" s="30" t="s">
        <v>439</v>
      </c>
      <c r="AD15"/>
      <c r="AE15" s="32">
        <v>63</v>
      </c>
      <c r="AF15" s="32">
        <f t="shared" si="0"/>
        <v>183393</v>
      </c>
      <c r="AG15" s="30"/>
    </row>
    <row r="16" spans="1:33" ht="12.75">
      <c r="A16" s="50"/>
      <c r="B16" s="50" t="s">
        <v>440</v>
      </c>
      <c r="C16" s="51">
        <v>989</v>
      </c>
      <c r="D16" s="51">
        <v>38</v>
      </c>
      <c r="E16" s="51">
        <v>483</v>
      </c>
      <c r="F16" s="51">
        <v>168</v>
      </c>
      <c r="G16" s="51">
        <v>156</v>
      </c>
      <c r="H16" s="51">
        <v>30</v>
      </c>
      <c r="I16" s="51">
        <v>437</v>
      </c>
      <c r="J16" s="51">
        <v>47</v>
      </c>
      <c r="K16" s="51">
        <v>128</v>
      </c>
      <c r="L16" s="51">
        <v>61</v>
      </c>
      <c r="M16" s="51">
        <v>37</v>
      </c>
      <c r="N16" s="51">
        <v>599</v>
      </c>
      <c r="O16" s="51">
        <v>223</v>
      </c>
      <c r="P16" s="51">
        <v>89</v>
      </c>
      <c r="Q16" s="51">
        <v>371</v>
      </c>
      <c r="R16" s="51">
        <v>160</v>
      </c>
      <c r="S16" s="51">
        <v>198</v>
      </c>
      <c r="T16" s="51">
        <v>43</v>
      </c>
      <c r="U16" s="51">
        <v>11</v>
      </c>
      <c r="V16" s="51">
        <v>424</v>
      </c>
      <c r="W16" s="51">
        <v>89</v>
      </c>
      <c r="X16" s="51">
        <v>4</v>
      </c>
      <c r="Y16" s="51">
        <v>300</v>
      </c>
      <c r="Z16" s="53">
        <v>5085</v>
      </c>
      <c r="AA16" s="32"/>
      <c r="AB16" s="52"/>
      <c r="AC16" s="30" t="s">
        <v>440</v>
      </c>
      <c r="AD16" s="29"/>
      <c r="AE16" s="32">
        <v>63</v>
      </c>
      <c r="AF16" s="32">
        <f t="shared" si="0"/>
        <v>320355</v>
      </c>
      <c r="AG16" s="32"/>
    </row>
    <row r="17" spans="1:33" ht="12.75">
      <c r="A17" s="50"/>
      <c r="B17" s="50" t="s">
        <v>441</v>
      </c>
      <c r="C17" s="53">
        <v>16465</v>
      </c>
      <c r="D17" s="51">
        <v>273</v>
      </c>
      <c r="E17" s="53">
        <v>11222</v>
      </c>
      <c r="F17" s="53">
        <v>1345</v>
      </c>
      <c r="G17" s="53">
        <v>3972</v>
      </c>
      <c r="H17" s="51">
        <v>255</v>
      </c>
      <c r="I17" s="53">
        <v>5485</v>
      </c>
      <c r="J17" s="51">
        <v>638</v>
      </c>
      <c r="K17" s="51">
        <v>883</v>
      </c>
      <c r="L17" s="53">
        <v>2164</v>
      </c>
      <c r="M17" s="51">
        <v>222</v>
      </c>
      <c r="N17" s="53">
        <v>2893</v>
      </c>
      <c r="O17" s="53">
        <v>1469</v>
      </c>
      <c r="P17" s="51">
        <v>298</v>
      </c>
      <c r="Q17" s="53">
        <v>1186</v>
      </c>
      <c r="R17" s="53">
        <v>1173</v>
      </c>
      <c r="S17" s="51">
        <v>616</v>
      </c>
      <c r="T17" s="51">
        <v>716</v>
      </c>
      <c r="U17" s="51">
        <v>80</v>
      </c>
      <c r="V17" s="53">
        <v>11601</v>
      </c>
      <c r="W17" s="53">
        <v>1198</v>
      </c>
      <c r="X17" s="51">
        <v>21</v>
      </c>
      <c r="Y17" s="53">
        <v>2767</v>
      </c>
      <c r="Z17" s="53">
        <v>66942</v>
      </c>
      <c r="AA17" s="32"/>
      <c r="AB17" s="52"/>
      <c r="AC17" s="30" t="s">
        <v>441</v>
      </c>
      <c r="AD17" s="29"/>
      <c r="AE17" s="32">
        <v>63</v>
      </c>
      <c r="AF17" s="32">
        <f t="shared" si="0"/>
        <v>4217346</v>
      </c>
      <c r="AG17" s="32"/>
    </row>
    <row r="18" spans="1:33" ht="12.75">
      <c r="A18" s="55"/>
      <c r="B18" s="55" t="s">
        <v>442</v>
      </c>
      <c r="C18" s="56">
        <v>27</v>
      </c>
      <c r="D18" s="56">
        <v>1</v>
      </c>
      <c r="E18" s="56">
        <v>5</v>
      </c>
      <c r="F18" s="56">
        <v>2</v>
      </c>
      <c r="G18" s="56">
        <v>1</v>
      </c>
      <c r="H18" s="56">
        <v>1</v>
      </c>
      <c r="I18" s="56">
        <v>5</v>
      </c>
      <c r="J18" s="56">
        <v>2</v>
      </c>
      <c r="K18" s="56" t="s">
        <v>434</v>
      </c>
      <c r="L18" s="56" t="s">
        <v>434</v>
      </c>
      <c r="M18" s="56">
        <v>1</v>
      </c>
      <c r="N18" s="56">
        <v>2</v>
      </c>
      <c r="O18" s="56">
        <v>19</v>
      </c>
      <c r="P18" s="56" t="s">
        <v>434</v>
      </c>
      <c r="Q18" s="56">
        <v>4</v>
      </c>
      <c r="R18" s="56" t="s">
        <v>434</v>
      </c>
      <c r="S18" s="56">
        <v>1</v>
      </c>
      <c r="T18" s="56">
        <v>3</v>
      </c>
      <c r="U18" s="56" t="s">
        <v>434</v>
      </c>
      <c r="V18" s="56">
        <v>9</v>
      </c>
      <c r="W18" s="56">
        <v>3</v>
      </c>
      <c r="X18" s="56" t="s">
        <v>434</v>
      </c>
      <c r="Y18" s="56">
        <v>3</v>
      </c>
      <c r="Z18" s="56">
        <v>89</v>
      </c>
      <c r="AA18" s="32">
        <f>SUM(Z14:Z18)</f>
        <v>76743</v>
      </c>
      <c r="AB18" s="52"/>
      <c r="AC18" s="30" t="s">
        <v>442</v>
      </c>
      <c r="AD18" s="29"/>
      <c r="AE18" s="32">
        <v>63</v>
      </c>
      <c r="AF18" s="32">
        <f t="shared" si="0"/>
        <v>5607</v>
      </c>
      <c r="AG18" s="32">
        <f>SUM(AF14:AF18)</f>
        <v>4834809</v>
      </c>
    </row>
    <row r="19" spans="1:33" ht="12.75">
      <c r="A19" s="50" t="s">
        <v>341</v>
      </c>
      <c r="B19" s="50" t="s">
        <v>438</v>
      </c>
      <c r="C19" s="51">
        <v>569</v>
      </c>
      <c r="D19" s="51">
        <v>62</v>
      </c>
      <c r="E19" s="51">
        <v>345</v>
      </c>
      <c r="F19" s="51">
        <v>65</v>
      </c>
      <c r="G19" s="51">
        <v>57</v>
      </c>
      <c r="H19" s="51">
        <v>17</v>
      </c>
      <c r="I19" s="51">
        <v>190</v>
      </c>
      <c r="J19" s="51">
        <v>16</v>
      </c>
      <c r="K19" s="51">
        <v>48</v>
      </c>
      <c r="L19" s="51">
        <v>60</v>
      </c>
      <c r="M19" s="51">
        <v>42</v>
      </c>
      <c r="N19" s="51">
        <v>120</v>
      </c>
      <c r="O19" s="51">
        <v>23</v>
      </c>
      <c r="P19" s="51">
        <v>19</v>
      </c>
      <c r="Q19" s="51">
        <v>71</v>
      </c>
      <c r="R19" s="51">
        <v>95</v>
      </c>
      <c r="S19" s="51">
        <v>99</v>
      </c>
      <c r="T19" s="51">
        <v>20</v>
      </c>
      <c r="U19" s="51">
        <v>1</v>
      </c>
      <c r="V19" s="51">
        <v>290</v>
      </c>
      <c r="W19" s="51">
        <v>47</v>
      </c>
      <c r="X19" s="51">
        <v>2</v>
      </c>
      <c r="Y19" s="51">
        <v>68</v>
      </c>
      <c r="Z19" s="53">
        <v>2326</v>
      </c>
      <c r="AA19" s="32"/>
      <c r="AB19" s="52"/>
      <c r="AC19" s="30" t="s">
        <v>438</v>
      </c>
      <c r="AD19" s="29"/>
      <c r="AE19" s="32">
        <v>88</v>
      </c>
      <c r="AF19" s="32">
        <f t="shared" si="0"/>
        <v>204688</v>
      </c>
      <c r="AG19"/>
    </row>
    <row r="20" spans="1:33" ht="12.75">
      <c r="A20" s="50"/>
      <c r="B20" s="50" t="s">
        <v>439</v>
      </c>
      <c r="C20" s="53">
        <v>1101</v>
      </c>
      <c r="D20" s="51">
        <v>52</v>
      </c>
      <c r="E20" s="51">
        <v>735</v>
      </c>
      <c r="F20" s="51">
        <v>86</v>
      </c>
      <c r="G20" s="51">
        <v>298</v>
      </c>
      <c r="H20" s="51">
        <v>14</v>
      </c>
      <c r="I20" s="51">
        <v>337</v>
      </c>
      <c r="J20" s="51">
        <v>25</v>
      </c>
      <c r="K20" s="51">
        <v>114</v>
      </c>
      <c r="L20" s="51">
        <v>147</v>
      </c>
      <c r="M20" s="51">
        <v>25</v>
      </c>
      <c r="N20" s="51">
        <v>156</v>
      </c>
      <c r="O20" s="51">
        <v>32</v>
      </c>
      <c r="P20" s="51">
        <v>13</v>
      </c>
      <c r="Q20" s="51">
        <v>100</v>
      </c>
      <c r="R20" s="51">
        <v>155</v>
      </c>
      <c r="S20" s="51">
        <v>89</v>
      </c>
      <c r="T20" s="51">
        <v>37</v>
      </c>
      <c r="U20" s="51">
        <v>5</v>
      </c>
      <c r="V20" s="51">
        <v>620</v>
      </c>
      <c r="W20" s="51">
        <v>131</v>
      </c>
      <c r="X20" s="51">
        <v>3</v>
      </c>
      <c r="Y20" s="51">
        <v>148</v>
      </c>
      <c r="Z20" s="53">
        <v>4423</v>
      </c>
      <c r="AA20" s="32"/>
      <c r="AB20" s="52"/>
      <c r="AC20" s="30" t="s">
        <v>439</v>
      </c>
      <c r="AD20"/>
      <c r="AE20" s="32">
        <v>88</v>
      </c>
      <c r="AF20" s="32">
        <f t="shared" si="0"/>
        <v>389224</v>
      </c>
      <c r="AG20" s="30"/>
    </row>
    <row r="21" spans="1:33" ht="12.75">
      <c r="A21" s="50"/>
      <c r="B21" s="50" t="s">
        <v>440</v>
      </c>
      <c r="C21" s="53">
        <v>2053</v>
      </c>
      <c r="D21" s="51">
        <v>32</v>
      </c>
      <c r="E21" s="53">
        <v>1782</v>
      </c>
      <c r="F21" s="51">
        <v>121</v>
      </c>
      <c r="G21" s="51">
        <v>331</v>
      </c>
      <c r="H21" s="51">
        <v>15</v>
      </c>
      <c r="I21" s="51">
        <v>541</v>
      </c>
      <c r="J21" s="51">
        <v>49</v>
      </c>
      <c r="K21" s="51">
        <v>98</v>
      </c>
      <c r="L21" s="51">
        <v>272</v>
      </c>
      <c r="M21" s="51">
        <v>7</v>
      </c>
      <c r="N21" s="51">
        <v>139</v>
      </c>
      <c r="O21" s="51">
        <v>60</v>
      </c>
      <c r="P21" s="51">
        <v>15</v>
      </c>
      <c r="Q21" s="51">
        <v>67</v>
      </c>
      <c r="R21" s="51">
        <v>194</v>
      </c>
      <c r="S21" s="51">
        <v>36</v>
      </c>
      <c r="T21" s="51">
        <v>86</v>
      </c>
      <c r="U21" s="51">
        <v>6</v>
      </c>
      <c r="V21" s="53">
        <v>1443</v>
      </c>
      <c r="W21" s="51">
        <v>196</v>
      </c>
      <c r="X21" s="51">
        <v>4</v>
      </c>
      <c r="Y21" s="51">
        <v>334</v>
      </c>
      <c r="Z21" s="53">
        <v>7881</v>
      </c>
      <c r="AA21" s="32"/>
      <c r="AB21" s="52"/>
      <c r="AC21" s="30" t="s">
        <v>440</v>
      </c>
      <c r="AD21" s="29"/>
      <c r="AE21" s="32">
        <v>88</v>
      </c>
      <c r="AF21" s="32">
        <f t="shared" si="0"/>
        <v>693528</v>
      </c>
      <c r="AG21" s="32"/>
    </row>
    <row r="22" spans="1:33" ht="12.75">
      <c r="A22" s="50"/>
      <c r="B22" s="50" t="s">
        <v>441</v>
      </c>
      <c r="C22" s="53">
        <v>12296</v>
      </c>
      <c r="D22" s="51">
        <v>101</v>
      </c>
      <c r="E22" s="53">
        <v>8220</v>
      </c>
      <c r="F22" s="51">
        <v>563</v>
      </c>
      <c r="G22" s="53">
        <v>1965</v>
      </c>
      <c r="H22" s="51">
        <v>69</v>
      </c>
      <c r="I22" s="53">
        <v>2394</v>
      </c>
      <c r="J22" s="51">
        <v>364</v>
      </c>
      <c r="K22" s="51">
        <v>442</v>
      </c>
      <c r="L22" s="53">
        <v>1923</v>
      </c>
      <c r="M22" s="51">
        <v>45</v>
      </c>
      <c r="N22" s="51">
        <v>489</v>
      </c>
      <c r="O22" s="51">
        <v>339</v>
      </c>
      <c r="P22" s="51">
        <v>46</v>
      </c>
      <c r="Q22" s="51">
        <v>267</v>
      </c>
      <c r="R22" s="51">
        <v>601</v>
      </c>
      <c r="S22" s="51">
        <v>130</v>
      </c>
      <c r="T22" s="51">
        <v>519</v>
      </c>
      <c r="U22" s="51">
        <v>26</v>
      </c>
      <c r="V22" s="53">
        <v>8362</v>
      </c>
      <c r="W22" s="51">
        <v>752</v>
      </c>
      <c r="X22" s="51">
        <v>8</v>
      </c>
      <c r="Y22" s="53">
        <v>1245</v>
      </c>
      <c r="Z22" s="53">
        <v>41166</v>
      </c>
      <c r="AA22" s="32"/>
      <c r="AB22" s="52"/>
      <c r="AC22" s="30" t="s">
        <v>441</v>
      </c>
      <c r="AD22" s="29"/>
      <c r="AE22" s="32">
        <v>88</v>
      </c>
      <c r="AF22" s="32">
        <f t="shared" si="0"/>
        <v>3622608</v>
      </c>
      <c r="AG22" s="32"/>
    </row>
    <row r="23" spans="1:33" ht="12.75">
      <c r="A23" s="55"/>
      <c r="B23" s="55" t="s">
        <v>442</v>
      </c>
      <c r="C23" s="56">
        <v>15</v>
      </c>
      <c r="D23" s="56" t="s">
        <v>434</v>
      </c>
      <c r="E23" s="56">
        <v>1</v>
      </c>
      <c r="F23" s="56" t="s">
        <v>434</v>
      </c>
      <c r="G23" s="56">
        <v>4</v>
      </c>
      <c r="H23" s="56" t="s">
        <v>434</v>
      </c>
      <c r="I23" s="56" t="s">
        <v>434</v>
      </c>
      <c r="J23" s="56">
        <v>5</v>
      </c>
      <c r="K23" s="56" t="s">
        <v>434</v>
      </c>
      <c r="L23" s="56">
        <v>4</v>
      </c>
      <c r="M23" s="56" t="s">
        <v>434</v>
      </c>
      <c r="N23" s="56" t="s">
        <v>434</v>
      </c>
      <c r="O23" s="56">
        <v>2</v>
      </c>
      <c r="P23" s="56" t="s">
        <v>434</v>
      </c>
      <c r="Q23" s="56">
        <v>1</v>
      </c>
      <c r="R23" s="56">
        <v>1</v>
      </c>
      <c r="S23" s="56" t="s">
        <v>434</v>
      </c>
      <c r="T23" s="56" t="s">
        <v>434</v>
      </c>
      <c r="U23" s="56">
        <v>2</v>
      </c>
      <c r="V23" s="56">
        <v>11</v>
      </c>
      <c r="W23" s="56">
        <v>4</v>
      </c>
      <c r="X23" s="56" t="s">
        <v>434</v>
      </c>
      <c r="Y23" s="56">
        <v>1</v>
      </c>
      <c r="Z23" s="56">
        <v>51</v>
      </c>
      <c r="AA23" s="32">
        <f>SUM(Z19:Z23)</f>
        <v>55847</v>
      </c>
      <c r="AB23" s="52"/>
      <c r="AC23" s="30" t="s">
        <v>442</v>
      </c>
      <c r="AD23" s="29"/>
      <c r="AE23" s="32">
        <v>88</v>
      </c>
      <c r="AF23" s="32">
        <f t="shared" si="0"/>
        <v>4488</v>
      </c>
      <c r="AG23" s="32">
        <f>SUM(AF19:AF23)</f>
        <v>4914536</v>
      </c>
    </row>
    <row r="24" spans="1:33" ht="12.75">
      <c r="A24" s="50" t="s">
        <v>342</v>
      </c>
      <c r="B24" s="50" t="s">
        <v>438</v>
      </c>
      <c r="C24" s="53">
        <v>1256</v>
      </c>
      <c r="D24" s="51">
        <v>35</v>
      </c>
      <c r="E24" s="53">
        <v>1141</v>
      </c>
      <c r="F24" s="51">
        <v>65</v>
      </c>
      <c r="G24" s="51">
        <v>141</v>
      </c>
      <c r="H24" s="51">
        <v>5</v>
      </c>
      <c r="I24" s="51">
        <v>352</v>
      </c>
      <c r="J24" s="51">
        <v>28</v>
      </c>
      <c r="K24" s="51">
        <v>102</v>
      </c>
      <c r="L24" s="51">
        <v>240</v>
      </c>
      <c r="M24" s="51">
        <v>16</v>
      </c>
      <c r="N24" s="51">
        <v>27</v>
      </c>
      <c r="O24" s="51">
        <v>6</v>
      </c>
      <c r="P24" s="51">
        <v>2</v>
      </c>
      <c r="Q24" s="51">
        <v>21</v>
      </c>
      <c r="R24" s="51">
        <v>135</v>
      </c>
      <c r="S24" s="51">
        <v>18</v>
      </c>
      <c r="T24" s="51">
        <v>47</v>
      </c>
      <c r="U24" s="51">
        <v>2</v>
      </c>
      <c r="V24" s="51">
        <v>749</v>
      </c>
      <c r="W24" s="51">
        <v>94</v>
      </c>
      <c r="X24" s="51">
        <v>1</v>
      </c>
      <c r="Y24" s="51">
        <v>123</v>
      </c>
      <c r="Z24" s="53">
        <v>4606</v>
      </c>
      <c r="AA24" s="32"/>
      <c r="AB24" s="52"/>
      <c r="AC24" s="30" t="s">
        <v>438</v>
      </c>
      <c r="AD24" s="29"/>
      <c r="AE24" s="32">
        <v>120</v>
      </c>
      <c r="AF24" s="32">
        <f t="shared" si="0"/>
        <v>552720</v>
      </c>
      <c r="AG24"/>
    </row>
    <row r="25" spans="1:33" ht="12.75">
      <c r="A25" s="50"/>
      <c r="B25" s="50" t="s">
        <v>439</v>
      </c>
      <c r="C25" s="53">
        <v>2563</v>
      </c>
      <c r="D25" s="51">
        <v>28</v>
      </c>
      <c r="E25" s="53">
        <v>2114</v>
      </c>
      <c r="F25" s="51">
        <v>71</v>
      </c>
      <c r="G25" s="51">
        <v>658</v>
      </c>
      <c r="H25" s="51">
        <v>9</v>
      </c>
      <c r="I25" s="51">
        <v>541</v>
      </c>
      <c r="J25" s="51">
        <v>38</v>
      </c>
      <c r="K25" s="51">
        <v>117</v>
      </c>
      <c r="L25" s="51">
        <v>490</v>
      </c>
      <c r="M25" s="51">
        <v>9</v>
      </c>
      <c r="N25" s="51">
        <v>42</v>
      </c>
      <c r="O25" s="51">
        <v>9</v>
      </c>
      <c r="P25" s="51">
        <v>1</v>
      </c>
      <c r="Q25" s="51">
        <v>18</v>
      </c>
      <c r="R25" s="51">
        <v>156</v>
      </c>
      <c r="S25" s="51">
        <v>20</v>
      </c>
      <c r="T25" s="51">
        <v>84</v>
      </c>
      <c r="U25" s="51">
        <v>2</v>
      </c>
      <c r="V25" s="53">
        <v>1613</v>
      </c>
      <c r="W25" s="51">
        <v>187</v>
      </c>
      <c r="X25" s="51">
        <v>1</v>
      </c>
      <c r="Y25" s="51">
        <v>251</v>
      </c>
      <c r="Z25" s="53">
        <v>9022</v>
      </c>
      <c r="AA25" s="32"/>
      <c r="AB25" s="52"/>
      <c r="AC25" s="30" t="s">
        <v>439</v>
      </c>
      <c r="AD25"/>
      <c r="AE25" s="32">
        <v>120</v>
      </c>
      <c r="AF25" s="32">
        <f t="shared" si="0"/>
        <v>1082640</v>
      </c>
      <c r="AG25" s="30"/>
    </row>
    <row r="26" spans="1:33" ht="12.75">
      <c r="A26" s="50"/>
      <c r="B26" s="50" t="s">
        <v>440</v>
      </c>
      <c r="C26" s="53">
        <v>2812</v>
      </c>
      <c r="D26" s="51">
        <v>28</v>
      </c>
      <c r="E26" s="53">
        <v>2445</v>
      </c>
      <c r="F26" s="51">
        <v>54</v>
      </c>
      <c r="G26" s="51">
        <v>371</v>
      </c>
      <c r="H26" s="51">
        <v>4</v>
      </c>
      <c r="I26" s="51">
        <v>483</v>
      </c>
      <c r="J26" s="51">
        <v>42</v>
      </c>
      <c r="K26" s="51">
        <v>76</v>
      </c>
      <c r="L26" s="51">
        <v>512</v>
      </c>
      <c r="M26" s="51">
        <v>5</v>
      </c>
      <c r="N26" s="51">
        <v>30</v>
      </c>
      <c r="O26" s="51">
        <v>20</v>
      </c>
      <c r="P26" s="51">
        <v>2</v>
      </c>
      <c r="Q26" s="51">
        <v>14</v>
      </c>
      <c r="R26" s="51">
        <v>157</v>
      </c>
      <c r="S26" s="51">
        <v>17</v>
      </c>
      <c r="T26" s="51">
        <v>96</v>
      </c>
      <c r="U26" s="51">
        <v>2</v>
      </c>
      <c r="V26" s="53">
        <v>2091</v>
      </c>
      <c r="W26" s="51">
        <v>186</v>
      </c>
      <c r="X26" s="51">
        <v>2</v>
      </c>
      <c r="Y26" s="51">
        <v>200</v>
      </c>
      <c r="Z26" s="53">
        <v>9649</v>
      </c>
      <c r="AA26" s="32"/>
      <c r="AB26" s="52"/>
      <c r="AC26" s="30" t="s">
        <v>440</v>
      </c>
      <c r="AD26" s="29"/>
      <c r="AE26" s="32">
        <v>120</v>
      </c>
      <c r="AF26" s="32">
        <f t="shared" si="0"/>
        <v>1157880</v>
      </c>
      <c r="AG26" s="32"/>
    </row>
    <row r="27" spans="1:33" ht="12.75">
      <c r="A27" s="50"/>
      <c r="B27" s="50" t="s">
        <v>441</v>
      </c>
      <c r="C27" s="53">
        <v>4838</v>
      </c>
      <c r="D27" s="51">
        <v>38</v>
      </c>
      <c r="E27" s="53">
        <v>3103</v>
      </c>
      <c r="F27" s="51">
        <v>196</v>
      </c>
      <c r="G27" s="51">
        <v>533</v>
      </c>
      <c r="H27" s="51">
        <v>30</v>
      </c>
      <c r="I27" s="51">
        <v>849</v>
      </c>
      <c r="J27" s="51">
        <v>125</v>
      </c>
      <c r="K27" s="51">
        <v>104</v>
      </c>
      <c r="L27" s="51">
        <v>855</v>
      </c>
      <c r="M27" s="51">
        <v>21</v>
      </c>
      <c r="N27" s="51">
        <v>97</v>
      </c>
      <c r="O27" s="51">
        <v>103</v>
      </c>
      <c r="P27" s="51">
        <v>6</v>
      </c>
      <c r="Q27" s="51">
        <v>81</v>
      </c>
      <c r="R27" s="51">
        <v>220</v>
      </c>
      <c r="S27" s="51">
        <v>38</v>
      </c>
      <c r="T27" s="51">
        <v>162</v>
      </c>
      <c r="U27" s="51">
        <v>3</v>
      </c>
      <c r="V27" s="53">
        <v>3060</v>
      </c>
      <c r="W27" s="51">
        <v>287</v>
      </c>
      <c r="X27" s="51">
        <v>3</v>
      </c>
      <c r="Y27" s="51">
        <v>357</v>
      </c>
      <c r="Z27" s="53">
        <v>15109</v>
      </c>
      <c r="AA27" s="32"/>
      <c r="AB27" s="52"/>
      <c r="AC27" s="30" t="s">
        <v>441</v>
      </c>
      <c r="AD27" s="29"/>
      <c r="AE27" s="32">
        <v>120</v>
      </c>
      <c r="AF27" s="32">
        <f t="shared" si="0"/>
        <v>1813080</v>
      </c>
      <c r="AG27" s="32"/>
    </row>
    <row r="28" spans="1:33" ht="12.75">
      <c r="A28" s="55"/>
      <c r="B28" s="55" t="s">
        <v>442</v>
      </c>
      <c r="C28" s="56">
        <v>6</v>
      </c>
      <c r="D28" s="56" t="s">
        <v>434</v>
      </c>
      <c r="E28" s="56">
        <v>1</v>
      </c>
      <c r="F28" s="56" t="s">
        <v>434</v>
      </c>
      <c r="G28" s="56">
        <v>1</v>
      </c>
      <c r="H28" s="56" t="s">
        <v>434</v>
      </c>
      <c r="I28" s="56" t="s">
        <v>434</v>
      </c>
      <c r="J28" s="56">
        <v>1</v>
      </c>
      <c r="K28" s="56" t="s">
        <v>434</v>
      </c>
      <c r="L28" s="56">
        <v>2</v>
      </c>
      <c r="M28" s="56" t="s">
        <v>434</v>
      </c>
      <c r="N28" s="56" t="s">
        <v>434</v>
      </c>
      <c r="O28" s="56" t="s">
        <v>434</v>
      </c>
      <c r="P28" s="56" t="s">
        <v>434</v>
      </c>
      <c r="Q28" s="56" t="s">
        <v>434</v>
      </c>
      <c r="R28" s="56" t="s">
        <v>434</v>
      </c>
      <c r="S28" s="56" t="s">
        <v>434</v>
      </c>
      <c r="T28" s="56" t="s">
        <v>434</v>
      </c>
      <c r="U28" s="56" t="s">
        <v>434</v>
      </c>
      <c r="V28" s="56">
        <v>2</v>
      </c>
      <c r="W28" s="56" t="s">
        <v>434</v>
      </c>
      <c r="X28" s="56" t="s">
        <v>434</v>
      </c>
      <c r="Y28" s="56">
        <v>1</v>
      </c>
      <c r="Z28" s="56">
        <v>14</v>
      </c>
      <c r="AA28" s="32">
        <f>SUM(Z24:Z28)</f>
        <v>38400</v>
      </c>
      <c r="AB28" s="52"/>
      <c r="AC28" s="30" t="s">
        <v>442</v>
      </c>
      <c r="AD28" s="29"/>
      <c r="AE28" s="32">
        <v>120</v>
      </c>
      <c r="AF28" s="32">
        <f t="shared" si="0"/>
        <v>1680</v>
      </c>
      <c r="AG28" s="32">
        <f>SUM(AF24:AF28)</f>
        <v>4608000</v>
      </c>
    </row>
    <row r="29" spans="1:33" ht="12.75">
      <c r="A29" s="50" t="s">
        <v>445</v>
      </c>
      <c r="B29" s="50" t="s">
        <v>438</v>
      </c>
      <c r="C29" s="53">
        <v>1122</v>
      </c>
      <c r="D29" s="51">
        <v>13</v>
      </c>
      <c r="E29" s="51">
        <v>814</v>
      </c>
      <c r="F29" s="51">
        <v>19</v>
      </c>
      <c r="G29" s="51">
        <v>65</v>
      </c>
      <c r="H29" s="51">
        <v>1</v>
      </c>
      <c r="I29" s="51">
        <v>274</v>
      </c>
      <c r="J29" s="51">
        <v>11</v>
      </c>
      <c r="K29" s="51">
        <v>95</v>
      </c>
      <c r="L29" s="51">
        <v>209</v>
      </c>
      <c r="M29" s="51">
        <v>8</v>
      </c>
      <c r="N29" s="51">
        <v>9</v>
      </c>
      <c r="O29" s="51">
        <v>3</v>
      </c>
      <c r="P29" s="51">
        <v>2</v>
      </c>
      <c r="Q29" s="51">
        <v>9</v>
      </c>
      <c r="R29" s="51">
        <v>53</v>
      </c>
      <c r="S29" s="51">
        <v>8</v>
      </c>
      <c r="T29" s="51">
        <v>35</v>
      </c>
      <c r="U29" s="51" t="s">
        <v>434</v>
      </c>
      <c r="V29" s="51">
        <v>450</v>
      </c>
      <c r="W29" s="51">
        <v>77</v>
      </c>
      <c r="X29" s="51" t="s">
        <v>434</v>
      </c>
      <c r="Y29" s="51">
        <v>69</v>
      </c>
      <c r="Z29" s="53">
        <v>3346</v>
      </c>
      <c r="AA29" s="32"/>
      <c r="AB29" s="52"/>
      <c r="AC29" s="30" t="s">
        <v>438</v>
      </c>
      <c r="AD29" s="29"/>
      <c r="AE29" s="32">
        <v>170</v>
      </c>
      <c r="AF29" s="32">
        <f t="shared" si="0"/>
        <v>568820</v>
      </c>
      <c r="AG29"/>
    </row>
    <row r="30" spans="1:33" ht="12.75">
      <c r="A30" s="50"/>
      <c r="B30" s="50" t="s">
        <v>439</v>
      </c>
      <c r="C30" s="53">
        <v>1688</v>
      </c>
      <c r="D30" s="51">
        <v>22</v>
      </c>
      <c r="E30" s="53">
        <v>1024</v>
      </c>
      <c r="F30" s="51">
        <v>49</v>
      </c>
      <c r="G30" s="51">
        <v>119</v>
      </c>
      <c r="H30" s="51">
        <v>1</v>
      </c>
      <c r="I30" s="51">
        <v>312</v>
      </c>
      <c r="J30" s="51">
        <v>8</v>
      </c>
      <c r="K30" s="51">
        <v>37</v>
      </c>
      <c r="L30" s="51">
        <v>263</v>
      </c>
      <c r="M30" s="51">
        <v>1</v>
      </c>
      <c r="N30" s="51">
        <v>13</v>
      </c>
      <c r="O30" s="51">
        <v>8</v>
      </c>
      <c r="P30" s="51" t="s">
        <v>434</v>
      </c>
      <c r="Q30" s="51">
        <v>6</v>
      </c>
      <c r="R30" s="51">
        <v>88</v>
      </c>
      <c r="S30" s="51">
        <v>10</v>
      </c>
      <c r="T30" s="51">
        <v>49</v>
      </c>
      <c r="U30" s="51" t="s">
        <v>434</v>
      </c>
      <c r="V30" s="51">
        <v>688</v>
      </c>
      <c r="W30" s="51">
        <v>99</v>
      </c>
      <c r="X30" s="51" t="s">
        <v>434</v>
      </c>
      <c r="Y30" s="51">
        <v>80</v>
      </c>
      <c r="Z30" s="53">
        <v>4565</v>
      </c>
      <c r="AA30" s="32"/>
      <c r="AB30" s="52"/>
      <c r="AC30" s="30" t="s">
        <v>439</v>
      </c>
      <c r="AD30"/>
      <c r="AE30" s="32">
        <v>170</v>
      </c>
      <c r="AF30" s="32">
        <f t="shared" si="0"/>
        <v>776050</v>
      </c>
      <c r="AG30" s="30"/>
    </row>
    <row r="31" spans="1:33" ht="12.75">
      <c r="A31" s="50"/>
      <c r="B31" s="50" t="s">
        <v>440</v>
      </c>
      <c r="C31" s="53">
        <v>1279</v>
      </c>
      <c r="D31" s="51">
        <v>8</v>
      </c>
      <c r="E31" s="51">
        <v>833</v>
      </c>
      <c r="F31" s="51">
        <v>31</v>
      </c>
      <c r="G31" s="51">
        <v>56</v>
      </c>
      <c r="H31" s="51">
        <v>1</v>
      </c>
      <c r="I31" s="51">
        <v>211</v>
      </c>
      <c r="J31" s="51">
        <v>7</v>
      </c>
      <c r="K31" s="51">
        <v>17</v>
      </c>
      <c r="L31" s="51">
        <v>167</v>
      </c>
      <c r="M31" s="51">
        <v>2</v>
      </c>
      <c r="N31" s="51">
        <v>12</v>
      </c>
      <c r="O31" s="51">
        <v>4</v>
      </c>
      <c r="P31" s="51" t="s">
        <v>434</v>
      </c>
      <c r="Q31" s="51">
        <v>17</v>
      </c>
      <c r="R31" s="51">
        <v>76</v>
      </c>
      <c r="S31" s="51">
        <v>7</v>
      </c>
      <c r="T31" s="51">
        <v>53</v>
      </c>
      <c r="U31" s="51" t="s">
        <v>434</v>
      </c>
      <c r="V31" s="51">
        <v>599</v>
      </c>
      <c r="W31" s="51">
        <v>119</v>
      </c>
      <c r="X31" s="51" t="s">
        <v>434</v>
      </c>
      <c r="Y31" s="51">
        <v>101</v>
      </c>
      <c r="Z31" s="53">
        <v>3600</v>
      </c>
      <c r="AA31" s="32"/>
      <c r="AB31" s="52"/>
      <c r="AC31" s="30" t="s">
        <v>440</v>
      </c>
      <c r="AD31" s="29"/>
      <c r="AE31" s="32">
        <v>170</v>
      </c>
      <c r="AF31" s="32">
        <f t="shared" si="0"/>
        <v>612000</v>
      </c>
      <c r="AG31" s="32"/>
    </row>
    <row r="32" spans="1:33" ht="12.75">
      <c r="A32" s="50"/>
      <c r="B32" s="50" t="s">
        <v>441</v>
      </c>
      <c r="C32" s="53">
        <v>2095</v>
      </c>
      <c r="D32" s="51">
        <v>21</v>
      </c>
      <c r="E32" s="51">
        <v>979</v>
      </c>
      <c r="F32" s="51">
        <v>91</v>
      </c>
      <c r="G32" s="51">
        <v>107</v>
      </c>
      <c r="H32" s="51">
        <v>4</v>
      </c>
      <c r="I32" s="51">
        <v>288</v>
      </c>
      <c r="J32" s="51">
        <v>36</v>
      </c>
      <c r="K32" s="51">
        <v>63</v>
      </c>
      <c r="L32" s="51">
        <v>202</v>
      </c>
      <c r="M32" s="51">
        <v>10</v>
      </c>
      <c r="N32" s="51">
        <v>50</v>
      </c>
      <c r="O32" s="51">
        <v>46</v>
      </c>
      <c r="P32" s="51">
        <v>7</v>
      </c>
      <c r="Q32" s="51">
        <v>42</v>
      </c>
      <c r="R32" s="51">
        <v>123</v>
      </c>
      <c r="S32" s="51">
        <v>29</v>
      </c>
      <c r="T32" s="51">
        <v>78</v>
      </c>
      <c r="U32" s="51">
        <v>3</v>
      </c>
      <c r="V32" s="51">
        <v>836</v>
      </c>
      <c r="W32" s="51">
        <v>157</v>
      </c>
      <c r="X32" s="51">
        <v>4</v>
      </c>
      <c r="Y32" s="51">
        <v>123</v>
      </c>
      <c r="Z32" s="53">
        <v>5394</v>
      </c>
      <c r="AA32" s="32"/>
      <c r="AB32" s="52"/>
      <c r="AC32" s="30" t="s">
        <v>441</v>
      </c>
      <c r="AD32" s="29"/>
      <c r="AE32" s="32">
        <v>170</v>
      </c>
      <c r="AF32" s="32">
        <f t="shared" si="0"/>
        <v>916980</v>
      </c>
      <c r="AG32" s="32"/>
    </row>
    <row r="33" spans="1:33" ht="12.75">
      <c r="A33" s="55"/>
      <c r="B33" s="55" t="s">
        <v>442</v>
      </c>
      <c r="C33" s="56">
        <v>4</v>
      </c>
      <c r="D33" s="56" t="s">
        <v>434</v>
      </c>
      <c r="E33" s="56" t="s">
        <v>434</v>
      </c>
      <c r="F33" s="56" t="s">
        <v>434</v>
      </c>
      <c r="G33" s="56" t="s">
        <v>434</v>
      </c>
      <c r="H33" s="56" t="s">
        <v>434</v>
      </c>
      <c r="I33" s="56" t="s">
        <v>434</v>
      </c>
      <c r="J33" s="56" t="s">
        <v>434</v>
      </c>
      <c r="K33" s="56" t="s">
        <v>434</v>
      </c>
      <c r="L33" s="56" t="s">
        <v>434</v>
      </c>
      <c r="M33" s="56" t="s">
        <v>434</v>
      </c>
      <c r="N33" s="56" t="s">
        <v>434</v>
      </c>
      <c r="O33" s="56" t="s">
        <v>434</v>
      </c>
      <c r="P33" s="56" t="s">
        <v>434</v>
      </c>
      <c r="Q33" s="56" t="s">
        <v>434</v>
      </c>
      <c r="R33" s="56" t="s">
        <v>434</v>
      </c>
      <c r="S33" s="56" t="s">
        <v>434</v>
      </c>
      <c r="T33" s="56" t="s">
        <v>434</v>
      </c>
      <c r="U33" s="56" t="s">
        <v>434</v>
      </c>
      <c r="V33" s="56">
        <v>2</v>
      </c>
      <c r="W33" s="56" t="s">
        <v>434</v>
      </c>
      <c r="X33" s="56" t="s">
        <v>434</v>
      </c>
      <c r="Y33" s="56" t="s">
        <v>434</v>
      </c>
      <c r="Z33" s="56">
        <v>6</v>
      </c>
      <c r="AA33" s="32">
        <f>SUM(Z29:Z33)</f>
        <v>16911</v>
      </c>
      <c r="AB33" s="52"/>
      <c r="AC33" s="30" t="s">
        <v>442</v>
      </c>
      <c r="AD33" s="29"/>
      <c r="AE33" s="32">
        <v>170</v>
      </c>
      <c r="AF33" s="32">
        <f t="shared" si="0"/>
        <v>1020</v>
      </c>
      <c r="AG33" s="32">
        <f>SUM(AF29:AF33)</f>
        <v>2874870</v>
      </c>
    </row>
    <row r="34" spans="1:33" ht="12.75">
      <c r="A34" s="50" t="s">
        <v>446</v>
      </c>
      <c r="B34" s="50" t="s">
        <v>438</v>
      </c>
      <c r="C34" s="51">
        <v>486</v>
      </c>
      <c r="D34" s="51">
        <v>3</v>
      </c>
      <c r="E34" s="51">
        <v>240</v>
      </c>
      <c r="F34" s="51">
        <v>16</v>
      </c>
      <c r="G34" s="51">
        <v>37</v>
      </c>
      <c r="H34" s="51" t="s">
        <v>434</v>
      </c>
      <c r="I34" s="51">
        <v>90</v>
      </c>
      <c r="J34" s="51">
        <v>2</v>
      </c>
      <c r="K34" s="51">
        <v>6</v>
      </c>
      <c r="L34" s="51">
        <v>72</v>
      </c>
      <c r="M34" s="51">
        <v>7</v>
      </c>
      <c r="N34" s="51">
        <v>5</v>
      </c>
      <c r="O34" s="51">
        <v>12</v>
      </c>
      <c r="P34" s="51">
        <v>1</v>
      </c>
      <c r="Q34" s="51">
        <v>5</v>
      </c>
      <c r="R34" s="51">
        <v>18</v>
      </c>
      <c r="S34" s="51">
        <v>6</v>
      </c>
      <c r="T34" s="51">
        <v>12</v>
      </c>
      <c r="U34" s="51" t="s">
        <v>434</v>
      </c>
      <c r="V34" s="51">
        <v>149</v>
      </c>
      <c r="W34" s="51">
        <v>44</v>
      </c>
      <c r="X34" s="51" t="s">
        <v>434</v>
      </c>
      <c r="Y34" s="51">
        <v>24</v>
      </c>
      <c r="Z34" s="53">
        <v>1235</v>
      </c>
      <c r="AA34" s="32"/>
      <c r="AB34" s="52"/>
      <c r="AC34" s="30" t="s">
        <v>438</v>
      </c>
      <c r="AD34" s="29"/>
      <c r="AE34" s="32">
        <v>250</v>
      </c>
      <c r="AF34" s="32">
        <f t="shared" si="0"/>
        <v>308750</v>
      </c>
      <c r="AG34"/>
    </row>
    <row r="35" spans="1:33" ht="12.75">
      <c r="A35" s="50"/>
      <c r="B35" s="50" t="s">
        <v>439</v>
      </c>
      <c r="C35" s="51">
        <v>583</v>
      </c>
      <c r="D35" s="51">
        <v>2</v>
      </c>
      <c r="E35" s="51">
        <v>230</v>
      </c>
      <c r="F35" s="51">
        <v>14</v>
      </c>
      <c r="G35" s="51">
        <v>72</v>
      </c>
      <c r="H35" s="51" t="s">
        <v>434</v>
      </c>
      <c r="I35" s="51">
        <v>101</v>
      </c>
      <c r="J35" s="51">
        <v>4</v>
      </c>
      <c r="K35" s="51">
        <v>8</v>
      </c>
      <c r="L35" s="51">
        <v>58</v>
      </c>
      <c r="M35" s="51">
        <v>1</v>
      </c>
      <c r="N35" s="51" t="s">
        <v>434</v>
      </c>
      <c r="O35" s="51">
        <v>13</v>
      </c>
      <c r="P35" s="51">
        <v>1</v>
      </c>
      <c r="Q35" s="51">
        <v>2</v>
      </c>
      <c r="R35" s="51">
        <v>42</v>
      </c>
      <c r="S35" s="51">
        <v>9</v>
      </c>
      <c r="T35" s="51">
        <v>8</v>
      </c>
      <c r="U35" s="51" t="s">
        <v>434</v>
      </c>
      <c r="V35" s="51">
        <v>156</v>
      </c>
      <c r="W35" s="51">
        <v>58</v>
      </c>
      <c r="X35" s="51" t="s">
        <v>434</v>
      </c>
      <c r="Y35" s="51">
        <v>22</v>
      </c>
      <c r="Z35" s="53">
        <v>1384</v>
      </c>
      <c r="AA35" s="32"/>
      <c r="AB35" s="52"/>
      <c r="AC35" s="30" t="s">
        <v>439</v>
      </c>
      <c r="AD35"/>
      <c r="AE35" s="32">
        <v>250</v>
      </c>
      <c r="AF35" s="32">
        <f t="shared" si="0"/>
        <v>346000</v>
      </c>
      <c r="AG35" s="30"/>
    </row>
    <row r="36" spans="1:33" ht="12.75">
      <c r="A36" s="50"/>
      <c r="B36" s="50" t="s">
        <v>440</v>
      </c>
      <c r="C36" s="51">
        <v>139</v>
      </c>
      <c r="D36" s="51">
        <v>1</v>
      </c>
      <c r="E36" s="51">
        <v>102</v>
      </c>
      <c r="F36" s="51">
        <v>10</v>
      </c>
      <c r="G36" s="51">
        <v>9</v>
      </c>
      <c r="H36" s="51">
        <v>2</v>
      </c>
      <c r="I36" s="51">
        <v>16</v>
      </c>
      <c r="J36" s="51">
        <v>3</v>
      </c>
      <c r="K36" s="51">
        <v>3</v>
      </c>
      <c r="L36" s="51">
        <v>12</v>
      </c>
      <c r="M36" s="51" t="s">
        <v>434</v>
      </c>
      <c r="N36" s="51">
        <v>2</v>
      </c>
      <c r="O36" s="51">
        <v>8</v>
      </c>
      <c r="P36" s="51" t="s">
        <v>434</v>
      </c>
      <c r="Q36" s="51" t="s">
        <v>434</v>
      </c>
      <c r="R36" s="51">
        <v>55</v>
      </c>
      <c r="S36" s="51">
        <v>5</v>
      </c>
      <c r="T36" s="51">
        <v>6</v>
      </c>
      <c r="U36" s="51" t="s">
        <v>434</v>
      </c>
      <c r="V36" s="51">
        <v>61</v>
      </c>
      <c r="W36" s="51">
        <v>42</v>
      </c>
      <c r="X36" s="51" t="s">
        <v>434</v>
      </c>
      <c r="Y36" s="51">
        <v>13</v>
      </c>
      <c r="Z36" s="51">
        <v>489</v>
      </c>
      <c r="AA36" s="32"/>
      <c r="AB36" s="52"/>
      <c r="AC36" s="30" t="s">
        <v>440</v>
      </c>
      <c r="AD36" s="29"/>
      <c r="AE36" s="32">
        <v>250</v>
      </c>
      <c r="AF36" s="32">
        <f t="shared" si="0"/>
        <v>122250</v>
      </c>
      <c r="AG36" s="32"/>
    </row>
    <row r="37" spans="1:33" ht="12.75">
      <c r="A37" s="50"/>
      <c r="B37" s="50" t="s">
        <v>441</v>
      </c>
      <c r="C37" s="51">
        <v>163</v>
      </c>
      <c r="D37" s="51">
        <v>20</v>
      </c>
      <c r="E37" s="51">
        <v>93</v>
      </c>
      <c r="F37" s="51">
        <v>28</v>
      </c>
      <c r="G37" s="51">
        <v>17</v>
      </c>
      <c r="H37" s="51">
        <v>8</v>
      </c>
      <c r="I37" s="51">
        <v>32</v>
      </c>
      <c r="J37" s="51">
        <v>31</v>
      </c>
      <c r="K37" s="51">
        <v>6</v>
      </c>
      <c r="L37" s="51">
        <v>11</v>
      </c>
      <c r="M37" s="51">
        <v>5</v>
      </c>
      <c r="N37" s="51">
        <v>22</v>
      </c>
      <c r="O37" s="51">
        <v>38</v>
      </c>
      <c r="P37" s="51">
        <v>7</v>
      </c>
      <c r="Q37" s="51">
        <v>6</v>
      </c>
      <c r="R37" s="51">
        <v>26</v>
      </c>
      <c r="S37" s="51">
        <v>46</v>
      </c>
      <c r="T37" s="51">
        <v>6</v>
      </c>
      <c r="U37" s="51">
        <v>1</v>
      </c>
      <c r="V37" s="51">
        <v>46</v>
      </c>
      <c r="W37" s="51">
        <v>37</v>
      </c>
      <c r="X37" s="51" t="s">
        <v>434</v>
      </c>
      <c r="Y37" s="51">
        <v>43</v>
      </c>
      <c r="Z37" s="51">
        <v>692</v>
      </c>
      <c r="AA37" s="32"/>
      <c r="AB37" s="52"/>
      <c r="AC37" s="30" t="s">
        <v>441</v>
      </c>
      <c r="AD37" s="29"/>
      <c r="AE37" s="32">
        <v>250</v>
      </c>
      <c r="AF37" s="32">
        <f t="shared" si="0"/>
        <v>173000</v>
      </c>
      <c r="AG37" s="32"/>
    </row>
    <row r="38" spans="1:33" ht="12.75">
      <c r="A38" s="55"/>
      <c r="B38" s="55" t="s">
        <v>442</v>
      </c>
      <c r="C38" s="56" t="s">
        <v>434</v>
      </c>
      <c r="D38" s="56" t="s">
        <v>434</v>
      </c>
      <c r="E38" s="56" t="s">
        <v>434</v>
      </c>
      <c r="F38" s="56" t="s">
        <v>434</v>
      </c>
      <c r="G38" s="56" t="s">
        <v>434</v>
      </c>
      <c r="H38" s="56" t="s">
        <v>434</v>
      </c>
      <c r="I38" s="56" t="s">
        <v>434</v>
      </c>
      <c r="J38" s="56" t="s">
        <v>434</v>
      </c>
      <c r="K38" s="56" t="s">
        <v>434</v>
      </c>
      <c r="L38" s="56" t="s">
        <v>434</v>
      </c>
      <c r="M38" s="56" t="s">
        <v>434</v>
      </c>
      <c r="N38" s="56" t="s">
        <v>434</v>
      </c>
      <c r="O38" s="56">
        <v>1</v>
      </c>
      <c r="P38" s="56" t="s">
        <v>434</v>
      </c>
      <c r="Q38" s="56" t="s">
        <v>434</v>
      </c>
      <c r="R38" s="56" t="s">
        <v>434</v>
      </c>
      <c r="S38" s="56" t="s">
        <v>434</v>
      </c>
      <c r="T38" s="56" t="s">
        <v>434</v>
      </c>
      <c r="U38" s="56" t="s">
        <v>434</v>
      </c>
      <c r="V38" s="56" t="s">
        <v>434</v>
      </c>
      <c r="W38" s="56" t="s">
        <v>434</v>
      </c>
      <c r="X38" s="56" t="s">
        <v>434</v>
      </c>
      <c r="Y38" s="56" t="s">
        <v>434</v>
      </c>
      <c r="Z38" s="56">
        <v>1</v>
      </c>
      <c r="AA38" s="32">
        <f>SUM(Z34:Z38)</f>
        <v>3801</v>
      </c>
      <c r="AB38" s="52"/>
      <c r="AC38" s="30" t="s">
        <v>442</v>
      </c>
      <c r="AD38" s="29"/>
      <c r="AE38" s="32">
        <v>250</v>
      </c>
      <c r="AF38" s="32">
        <f t="shared" si="0"/>
        <v>250</v>
      </c>
      <c r="AG38" s="32">
        <f>SUM(AF34:AF38)</f>
        <v>950250</v>
      </c>
    </row>
    <row r="39" spans="1:33" ht="12.75">
      <c r="A39" s="50" t="s">
        <v>442</v>
      </c>
      <c r="B39" s="50" t="s">
        <v>438</v>
      </c>
      <c r="C39" s="51">
        <v>1</v>
      </c>
      <c r="D39" s="51" t="s">
        <v>434</v>
      </c>
      <c r="E39" s="51" t="s">
        <v>434</v>
      </c>
      <c r="F39" s="51" t="s">
        <v>434</v>
      </c>
      <c r="G39" s="51" t="s">
        <v>434</v>
      </c>
      <c r="H39" s="51" t="s">
        <v>434</v>
      </c>
      <c r="I39" s="51" t="s">
        <v>434</v>
      </c>
      <c r="J39" s="51" t="s">
        <v>434</v>
      </c>
      <c r="K39" s="51" t="s">
        <v>434</v>
      </c>
      <c r="L39" s="51" t="s">
        <v>434</v>
      </c>
      <c r="M39" s="51" t="s">
        <v>434</v>
      </c>
      <c r="N39" s="51" t="s">
        <v>434</v>
      </c>
      <c r="O39" s="51" t="s">
        <v>434</v>
      </c>
      <c r="P39" s="51" t="s">
        <v>434</v>
      </c>
      <c r="Q39" s="51" t="s">
        <v>434</v>
      </c>
      <c r="R39" s="51" t="s">
        <v>434</v>
      </c>
      <c r="S39" s="51" t="s">
        <v>434</v>
      </c>
      <c r="T39" s="51" t="s">
        <v>434</v>
      </c>
      <c r="U39" s="51" t="s">
        <v>434</v>
      </c>
      <c r="V39" s="51" t="s">
        <v>434</v>
      </c>
      <c r="W39" s="51" t="s">
        <v>434</v>
      </c>
      <c r="X39" s="51" t="s">
        <v>434</v>
      </c>
      <c r="Y39" s="51" t="s">
        <v>434</v>
      </c>
      <c r="Z39" s="51">
        <v>1</v>
      </c>
      <c r="AA39" s="32"/>
      <c r="AB39" s="52"/>
      <c r="AC39" s="30" t="s">
        <v>438</v>
      </c>
      <c r="AD39" s="29"/>
      <c r="AE39" s="32">
        <v>50</v>
      </c>
      <c r="AF39" s="32">
        <f t="shared" si="0"/>
        <v>50</v>
      </c>
      <c r="AG39"/>
    </row>
    <row r="40" spans="1:33" ht="12.75">
      <c r="A40" s="50"/>
      <c r="B40" s="50" t="s">
        <v>439</v>
      </c>
      <c r="C40" s="51" t="s">
        <v>434</v>
      </c>
      <c r="D40" s="51" t="s">
        <v>434</v>
      </c>
      <c r="E40" s="51" t="s">
        <v>434</v>
      </c>
      <c r="F40" s="51" t="s">
        <v>434</v>
      </c>
      <c r="G40" s="51" t="s">
        <v>434</v>
      </c>
      <c r="H40" s="51" t="s">
        <v>434</v>
      </c>
      <c r="I40" s="51" t="s">
        <v>434</v>
      </c>
      <c r="J40" s="51" t="s">
        <v>434</v>
      </c>
      <c r="K40" s="51" t="s">
        <v>434</v>
      </c>
      <c r="L40" s="51" t="s">
        <v>434</v>
      </c>
      <c r="M40" s="51" t="s">
        <v>434</v>
      </c>
      <c r="N40" s="51" t="s">
        <v>434</v>
      </c>
      <c r="O40" s="51" t="s">
        <v>434</v>
      </c>
      <c r="P40" s="51" t="s">
        <v>434</v>
      </c>
      <c r="Q40" s="51" t="s">
        <v>434</v>
      </c>
      <c r="R40" s="51">
        <v>4</v>
      </c>
      <c r="S40" s="51" t="s">
        <v>434</v>
      </c>
      <c r="T40" s="51" t="s">
        <v>434</v>
      </c>
      <c r="U40" s="51" t="s">
        <v>434</v>
      </c>
      <c r="V40" s="51" t="s">
        <v>434</v>
      </c>
      <c r="W40" s="51" t="s">
        <v>434</v>
      </c>
      <c r="X40" s="51" t="s">
        <v>434</v>
      </c>
      <c r="Y40" s="51" t="s">
        <v>434</v>
      </c>
      <c r="Z40" s="51">
        <v>4</v>
      </c>
      <c r="AA40" s="32"/>
      <c r="AB40" s="52"/>
      <c r="AC40" s="30" t="s">
        <v>439</v>
      </c>
      <c r="AD40"/>
      <c r="AE40" s="32">
        <v>50</v>
      </c>
      <c r="AF40" s="32">
        <f t="shared" si="0"/>
        <v>200</v>
      </c>
      <c r="AG40" s="30"/>
    </row>
    <row r="41" spans="1:33" ht="12.75">
      <c r="A41" s="50"/>
      <c r="B41" s="50" t="s">
        <v>440</v>
      </c>
      <c r="C41" s="51" t="s">
        <v>434</v>
      </c>
      <c r="D41" s="51" t="s">
        <v>434</v>
      </c>
      <c r="E41" s="51" t="s">
        <v>434</v>
      </c>
      <c r="F41" s="51" t="s">
        <v>434</v>
      </c>
      <c r="G41" s="51" t="s">
        <v>434</v>
      </c>
      <c r="H41" s="51" t="s">
        <v>434</v>
      </c>
      <c r="I41" s="51" t="s">
        <v>434</v>
      </c>
      <c r="J41" s="51" t="s">
        <v>434</v>
      </c>
      <c r="K41" s="51" t="s">
        <v>434</v>
      </c>
      <c r="L41" s="51" t="s">
        <v>434</v>
      </c>
      <c r="M41" s="51" t="s">
        <v>434</v>
      </c>
      <c r="N41" s="51" t="s">
        <v>434</v>
      </c>
      <c r="O41" s="51" t="s">
        <v>434</v>
      </c>
      <c r="P41" s="51" t="s">
        <v>434</v>
      </c>
      <c r="Q41" s="51" t="s">
        <v>434</v>
      </c>
      <c r="R41" s="51" t="s">
        <v>434</v>
      </c>
      <c r="S41" s="51">
        <v>1</v>
      </c>
      <c r="T41" s="51" t="s">
        <v>434</v>
      </c>
      <c r="U41" s="51" t="s">
        <v>434</v>
      </c>
      <c r="V41" s="51" t="s">
        <v>434</v>
      </c>
      <c r="W41" s="51" t="s">
        <v>434</v>
      </c>
      <c r="X41" s="51" t="s">
        <v>434</v>
      </c>
      <c r="Y41" s="51" t="s">
        <v>434</v>
      </c>
      <c r="Z41" s="51">
        <v>1</v>
      </c>
      <c r="AA41" s="32"/>
      <c r="AB41" s="52"/>
      <c r="AC41" s="30" t="s">
        <v>440</v>
      </c>
      <c r="AD41" s="29"/>
      <c r="AE41" s="32">
        <v>50</v>
      </c>
      <c r="AF41" s="32">
        <f t="shared" si="0"/>
        <v>50</v>
      </c>
      <c r="AG41" s="32"/>
    </row>
    <row r="42" spans="1:33" ht="12.75">
      <c r="A42" s="50"/>
      <c r="B42" s="50" t="s">
        <v>441</v>
      </c>
      <c r="C42" s="51">
        <v>8</v>
      </c>
      <c r="D42" s="51" t="s">
        <v>434</v>
      </c>
      <c r="E42" s="51" t="s">
        <v>434</v>
      </c>
      <c r="F42" s="51" t="s">
        <v>434</v>
      </c>
      <c r="G42" s="51" t="s">
        <v>434</v>
      </c>
      <c r="H42" s="51" t="s">
        <v>434</v>
      </c>
      <c r="I42" s="51" t="s">
        <v>434</v>
      </c>
      <c r="J42" s="51" t="s">
        <v>434</v>
      </c>
      <c r="K42" s="51" t="s">
        <v>434</v>
      </c>
      <c r="L42" s="51" t="s">
        <v>434</v>
      </c>
      <c r="M42" s="51" t="s">
        <v>434</v>
      </c>
      <c r="N42" s="51" t="s">
        <v>434</v>
      </c>
      <c r="O42" s="51" t="s">
        <v>434</v>
      </c>
      <c r="P42" s="51" t="s">
        <v>434</v>
      </c>
      <c r="Q42" s="51" t="s">
        <v>434</v>
      </c>
      <c r="R42" s="51">
        <v>16</v>
      </c>
      <c r="S42" s="51" t="s">
        <v>434</v>
      </c>
      <c r="T42" s="51">
        <v>1</v>
      </c>
      <c r="U42" s="51" t="s">
        <v>434</v>
      </c>
      <c r="V42" s="51">
        <v>1</v>
      </c>
      <c r="W42" s="51">
        <v>1</v>
      </c>
      <c r="X42" s="51" t="s">
        <v>434</v>
      </c>
      <c r="Y42" s="51" t="s">
        <v>434</v>
      </c>
      <c r="Z42" s="51">
        <v>27</v>
      </c>
      <c r="AA42" s="32"/>
      <c r="AB42" s="52"/>
      <c r="AC42" s="30" t="s">
        <v>441</v>
      </c>
      <c r="AD42" s="29"/>
      <c r="AE42" s="32">
        <v>50</v>
      </c>
      <c r="AF42" s="32">
        <f t="shared" si="0"/>
        <v>1350</v>
      </c>
      <c r="AG42" s="32"/>
    </row>
    <row r="43" spans="1:33" ht="12.75">
      <c r="A43" s="55"/>
      <c r="B43" s="55" t="s">
        <v>442</v>
      </c>
      <c r="C43" s="56">
        <v>11</v>
      </c>
      <c r="D43" s="56" t="s">
        <v>434</v>
      </c>
      <c r="E43" s="56">
        <v>11</v>
      </c>
      <c r="F43" s="56" t="s">
        <v>434</v>
      </c>
      <c r="G43" s="56" t="s">
        <v>434</v>
      </c>
      <c r="H43" s="56" t="s">
        <v>434</v>
      </c>
      <c r="I43" s="56">
        <v>1</v>
      </c>
      <c r="J43" s="56" t="s">
        <v>434</v>
      </c>
      <c r="K43" s="56" t="s">
        <v>434</v>
      </c>
      <c r="L43" s="56" t="s">
        <v>434</v>
      </c>
      <c r="M43" s="56" t="s">
        <v>434</v>
      </c>
      <c r="N43" s="56" t="s">
        <v>434</v>
      </c>
      <c r="O43" s="56">
        <v>1</v>
      </c>
      <c r="P43" s="56">
        <v>12</v>
      </c>
      <c r="Q43" s="56" t="s">
        <v>434</v>
      </c>
      <c r="R43" s="56">
        <v>8</v>
      </c>
      <c r="S43" s="56" t="s">
        <v>434</v>
      </c>
      <c r="T43" s="56" t="s">
        <v>434</v>
      </c>
      <c r="U43" s="56" t="s">
        <v>434</v>
      </c>
      <c r="V43" s="56">
        <v>2</v>
      </c>
      <c r="W43" s="56">
        <v>1</v>
      </c>
      <c r="X43" s="56" t="s">
        <v>434</v>
      </c>
      <c r="Y43" s="56" t="s">
        <v>434</v>
      </c>
      <c r="Z43" s="56">
        <v>47</v>
      </c>
      <c r="AA43" s="32">
        <f>SUM(Z39:Z43)</f>
        <v>80</v>
      </c>
      <c r="AB43" s="52"/>
      <c r="AC43" s="30" t="s">
        <v>442</v>
      </c>
      <c r="AD43" s="29"/>
      <c r="AE43" s="32">
        <v>50</v>
      </c>
      <c r="AF43" s="32">
        <f t="shared" si="0"/>
        <v>2350</v>
      </c>
      <c r="AG43" s="32">
        <f>SUM(AF39:AF43)</f>
        <v>4000</v>
      </c>
    </row>
    <row r="44" spans="1:30" ht="12.75">
      <c r="A44" s="50" t="s">
        <v>433</v>
      </c>
      <c r="B44" s="50" t="s">
        <v>438</v>
      </c>
      <c r="C44" s="53">
        <v>4065</v>
      </c>
      <c r="D44" s="51">
        <v>194</v>
      </c>
      <c r="E44" s="53">
        <v>2683</v>
      </c>
      <c r="F44" s="51">
        <v>218</v>
      </c>
      <c r="G44" s="51">
        <v>320</v>
      </c>
      <c r="H44" s="51">
        <v>46</v>
      </c>
      <c r="I44" s="53">
        <v>1016</v>
      </c>
      <c r="J44" s="51">
        <v>73</v>
      </c>
      <c r="K44" s="51">
        <v>317</v>
      </c>
      <c r="L44" s="51">
        <v>611</v>
      </c>
      <c r="M44" s="51">
        <v>163</v>
      </c>
      <c r="N44" s="51">
        <v>637</v>
      </c>
      <c r="O44" s="51">
        <v>115</v>
      </c>
      <c r="P44" s="51">
        <v>122</v>
      </c>
      <c r="Q44" s="51">
        <v>235</v>
      </c>
      <c r="R44" s="51">
        <v>380</v>
      </c>
      <c r="S44" s="51">
        <v>315</v>
      </c>
      <c r="T44" s="51">
        <v>129</v>
      </c>
      <c r="U44" s="51">
        <v>11</v>
      </c>
      <c r="V44" s="53">
        <v>1743</v>
      </c>
      <c r="W44" s="51">
        <v>314</v>
      </c>
      <c r="X44" s="51">
        <v>3</v>
      </c>
      <c r="Y44" s="51">
        <v>437</v>
      </c>
      <c r="Z44" s="53">
        <v>14147</v>
      </c>
      <c r="AA44" s="32"/>
      <c r="AB44" s="52"/>
      <c r="AC44" s="30"/>
      <c r="AD44" s="29"/>
    </row>
    <row r="45" spans="1:30" ht="12.75">
      <c r="A45" s="54"/>
      <c r="B45" s="50" t="s">
        <v>439</v>
      </c>
      <c r="C45" s="53">
        <v>6704</v>
      </c>
      <c r="D45" s="51">
        <v>175</v>
      </c>
      <c r="E45" s="53">
        <v>4322</v>
      </c>
      <c r="F45" s="51">
        <v>353</v>
      </c>
      <c r="G45" s="53">
        <v>1237</v>
      </c>
      <c r="H45" s="51">
        <v>74</v>
      </c>
      <c r="I45" s="53">
        <v>1571</v>
      </c>
      <c r="J45" s="51">
        <v>98</v>
      </c>
      <c r="K45" s="51">
        <v>420</v>
      </c>
      <c r="L45" s="51">
        <v>996</v>
      </c>
      <c r="M45" s="51">
        <v>127</v>
      </c>
      <c r="N45" s="51">
        <v>914</v>
      </c>
      <c r="O45" s="51">
        <v>199</v>
      </c>
      <c r="P45" s="51">
        <v>79</v>
      </c>
      <c r="Q45" s="51">
        <v>428</v>
      </c>
      <c r="R45" s="51">
        <v>616</v>
      </c>
      <c r="S45" s="51">
        <v>435</v>
      </c>
      <c r="T45" s="51">
        <v>197</v>
      </c>
      <c r="U45" s="51">
        <v>18</v>
      </c>
      <c r="V45" s="53">
        <v>3226</v>
      </c>
      <c r="W45" s="51">
        <v>550</v>
      </c>
      <c r="X45" s="51">
        <v>6</v>
      </c>
      <c r="Y45" s="51">
        <v>687</v>
      </c>
      <c r="Z45" s="53">
        <v>23432</v>
      </c>
      <c r="AA45" s="32"/>
      <c r="AB45" s="52"/>
      <c r="AC45" s="30"/>
      <c r="AD45"/>
    </row>
    <row r="46" spans="1:30" ht="12.75">
      <c r="A46" s="54"/>
      <c r="B46" s="50" t="s">
        <v>440</v>
      </c>
      <c r="C46" s="53">
        <v>7620</v>
      </c>
      <c r="D46" s="51">
        <v>119</v>
      </c>
      <c r="E46" s="53">
        <v>5706</v>
      </c>
      <c r="F46" s="51">
        <v>458</v>
      </c>
      <c r="G46" s="51">
        <v>946</v>
      </c>
      <c r="H46" s="51">
        <v>69</v>
      </c>
      <c r="I46" s="53">
        <v>1799</v>
      </c>
      <c r="J46" s="51">
        <v>171</v>
      </c>
      <c r="K46" s="51">
        <v>343</v>
      </c>
      <c r="L46" s="53">
        <v>1041</v>
      </c>
      <c r="M46" s="51">
        <v>84</v>
      </c>
      <c r="N46" s="53">
        <v>1329</v>
      </c>
      <c r="O46" s="51">
        <v>572</v>
      </c>
      <c r="P46" s="51">
        <v>123</v>
      </c>
      <c r="Q46" s="51">
        <v>575</v>
      </c>
      <c r="R46" s="51">
        <v>674</v>
      </c>
      <c r="S46" s="51">
        <v>419</v>
      </c>
      <c r="T46" s="51">
        <v>292</v>
      </c>
      <c r="U46" s="51">
        <v>20</v>
      </c>
      <c r="V46" s="53">
        <v>4695</v>
      </c>
      <c r="W46" s="51">
        <v>662</v>
      </c>
      <c r="X46" s="51">
        <v>11</v>
      </c>
      <c r="Y46" s="51">
        <v>974</v>
      </c>
      <c r="Z46" s="53">
        <v>28702</v>
      </c>
      <c r="AA46" s="32"/>
      <c r="AB46" s="52"/>
      <c r="AC46" s="30"/>
      <c r="AD46" s="29"/>
    </row>
    <row r="47" spans="1:30" ht="12.75">
      <c r="A47" s="54"/>
      <c r="B47" s="50" t="s">
        <v>441</v>
      </c>
      <c r="C47" s="53">
        <v>43789</v>
      </c>
      <c r="D47" s="51">
        <v>700</v>
      </c>
      <c r="E47" s="53">
        <v>27617</v>
      </c>
      <c r="F47" s="53">
        <v>3217</v>
      </c>
      <c r="G47" s="53">
        <v>7870</v>
      </c>
      <c r="H47" s="53">
        <v>1150</v>
      </c>
      <c r="I47" s="53">
        <v>12684</v>
      </c>
      <c r="J47" s="53">
        <v>1505</v>
      </c>
      <c r="K47" s="53">
        <v>1994</v>
      </c>
      <c r="L47" s="53">
        <v>5744</v>
      </c>
      <c r="M47" s="51">
        <v>604</v>
      </c>
      <c r="N47" s="53">
        <v>13938</v>
      </c>
      <c r="O47" s="53">
        <v>7583</v>
      </c>
      <c r="P47" s="51">
        <v>982</v>
      </c>
      <c r="Q47" s="53">
        <v>4552</v>
      </c>
      <c r="R47" s="53">
        <v>2750</v>
      </c>
      <c r="S47" s="53">
        <v>2912</v>
      </c>
      <c r="T47" s="53">
        <v>1711</v>
      </c>
      <c r="U47" s="51">
        <v>245</v>
      </c>
      <c r="V47" s="53">
        <v>27747</v>
      </c>
      <c r="W47" s="53">
        <v>2858</v>
      </c>
      <c r="X47" s="51">
        <v>56</v>
      </c>
      <c r="Y47" s="53">
        <v>5494</v>
      </c>
      <c r="Z47" s="53">
        <v>177702</v>
      </c>
      <c r="AA47" s="32"/>
      <c r="AB47" s="52"/>
      <c r="AC47" s="30"/>
      <c r="AD47" s="29"/>
    </row>
    <row r="48" spans="1:30" ht="12.75">
      <c r="A48" s="57"/>
      <c r="B48" s="55" t="s">
        <v>442</v>
      </c>
      <c r="C48" s="56">
        <v>81</v>
      </c>
      <c r="D48" s="56">
        <v>3</v>
      </c>
      <c r="E48" s="56">
        <v>20</v>
      </c>
      <c r="F48" s="56">
        <v>3</v>
      </c>
      <c r="G48" s="56">
        <v>6</v>
      </c>
      <c r="H48" s="56">
        <v>3</v>
      </c>
      <c r="I48" s="56">
        <v>20</v>
      </c>
      <c r="J48" s="56">
        <v>10</v>
      </c>
      <c r="K48" s="56" t="s">
        <v>434</v>
      </c>
      <c r="L48" s="56">
        <v>9</v>
      </c>
      <c r="M48" s="56">
        <v>2</v>
      </c>
      <c r="N48" s="56">
        <v>14</v>
      </c>
      <c r="O48" s="56">
        <v>79</v>
      </c>
      <c r="P48" s="56">
        <v>12</v>
      </c>
      <c r="Q48" s="56">
        <v>9</v>
      </c>
      <c r="R48" s="56">
        <v>9</v>
      </c>
      <c r="S48" s="56">
        <v>2</v>
      </c>
      <c r="T48" s="56">
        <v>4</v>
      </c>
      <c r="U48" s="56">
        <v>4</v>
      </c>
      <c r="V48" s="56">
        <v>32</v>
      </c>
      <c r="W48" s="56">
        <v>10</v>
      </c>
      <c r="X48" s="56" t="s">
        <v>434</v>
      </c>
      <c r="Y48" s="56">
        <v>5</v>
      </c>
      <c r="Z48" s="56">
        <v>337</v>
      </c>
      <c r="AA48" s="32">
        <f>SUM(Z44:Z48)</f>
        <v>244320</v>
      </c>
      <c r="AB48" s="52"/>
      <c r="AC48" s="30"/>
      <c r="AD48" s="29"/>
    </row>
    <row r="49" spans="1:33" ht="12.75">
      <c r="A49" s="50" t="s">
        <v>435</v>
      </c>
      <c r="B49" s="52"/>
      <c r="C49" s="53">
        <v>62259</v>
      </c>
      <c r="D49" s="53">
        <v>1191</v>
      </c>
      <c r="E49" s="53">
        <v>40348</v>
      </c>
      <c r="F49" s="53">
        <v>4249</v>
      </c>
      <c r="G49" s="53">
        <v>10379</v>
      </c>
      <c r="H49" s="53">
        <v>1342</v>
      </c>
      <c r="I49" s="53">
        <v>17090</v>
      </c>
      <c r="J49" s="53">
        <v>1857</v>
      </c>
      <c r="K49" s="53">
        <v>3074</v>
      </c>
      <c r="L49" s="53">
        <v>8401</v>
      </c>
      <c r="M49" s="51">
        <v>980</v>
      </c>
      <c r="N49" s="53">
        <v>16832</v>
      </c>
      <c r="O49" s="53">
        <v>8548</v>
      </c>
      <c r="P49" s="53">
        <v>1318</v>
      </c>
      <c r="Q49" s="53">
        <v>5799</v>
      </c>
      <c r="R49" s="53">
        <v>4429</v>
      </c>
      <c r="S49" s="53">
        <v>4083</v>
      </c>
      <c r="T49" s="53">
        <v>2333</v>
      </c>
      <c r="U49" s="51">
        <v>298</v>
      </c>
      <c r="V49" s="53">
        <v>37443</v>
      </c>
      <c r="W49" s="53">
        <v>4394</v>
      </c>
      <c r="X49" s="51">
        <v>76</v>
      </c>
      <c r="Y49" s="53">
        <v>7597</v>
      </c>
      <c r="Z49" s="53">
        <v>244320</v>
      </c>
      <c r="AA49" s="52"/>
      <c r="AB49" s="52"/>
      <c r="AE49" s="32"/>
      <c r="AF49" s="32">
        <f>SUM(AF4:AF48)</f>
        <v>19866997</v>
      </c>
      <c r="AG49" s="32">
        <f>SUM(AG4:AG48)</f>
        <v>19866997</v>
      </c>
    </row>
    <row r="50" spans="1:2" ht="12.75">
      <c r="A50" s="49"/>
      <c r="B50" s="39"/>
    </row>
    <row r="51" spans="1:2" ht="12.75">
      <c r="A51" s="49"/>
      <c r="B51" s="39"/>
    </row>
    <row r="52" spans="1:8" ht="12.75">
      <c r="A52" s="59"/>
      <c r="D52" s="47"/>
      <c r="E52" s="47"/>
      <c r="F52" s="47"/>
      <c r="G52" s="47"/>
      <c r="H52" s="43"/>
    </row>
    <row r="53" spans="1:8" ht="12.75">
      <c r="A53" s="60" t="s">
        <v>455</v>
      </c>
      <c r="D53" s="45"/>
      <c r="E53" s="45"/>
      <c r="F53" s="45"/>
      <c r="G53" s="45"/>
      <c r="H53" s="45"/>
    </row>
    <row r="54" spans="1:26" ht="62.25">
      <c r="A54" s="47" t="s">
        <v>436</v>
      </c>
      <c r="B54" s="41" t="s">
        <v>437</v>
      </c>
      <c r="C54" s="42" t="s">
        <v>0</v>
      </c>
      <c r="D54" s="42" t="s">
        <v>9</v>
      </c>
      <c r="E54" s="42" t="s">
        <v>4</v>
      </c>
      <c r="F54" s="42" t="s">
        <v>3</v>
      </c>
      <c r="G54" s="42" t="s">
        <v>16</v>
      </c>
      <c r="H54" s="42" t="s">
        <v>25</v>
      </c>
      <c r="I54" s="42" t="s">
        <v>2</v>
      </c>
      <c r="J54" s="42" t="s">
        <v>15</v>
      </c>
      <c r="K54" s="42" t="s">
        <v>13</v>
      </c>
      <c r="L54" s="42" t="s">
        <v>17</v>
      </c>
      <c r="M54" s="42" t="s">
        <v>8</v>
      </c>
      <c r="N54" s="42" t="s">
        <v>6</v>
      </c>
      <c r="O54" s="42" t="s">
        <v>14</v>
      </c>
      <c r="P54" s="42" t="s">
        <v>24</v>
      </c>
      <c r="Q54" s="42" t="s">
        <v>18</v>
      </c>
      <c r="R54" s="42" t="s">
        <v>12</v>
      </c>
      <c r="S54" s="42" t="s">
        <v>7</v>
      </c>
      <c r="T54" s="42" t="s">
        <v>5</v>
      </c>
      <c r="U54" s="42" t="s">
        <v>26</v>
      </c>
      <c r="V54" s="42" t="s">
        <v>1</v>
      </c>
      <c r="W54" s="42" t="s">
        <v>99</v>
      </c>
      <c r="X54" s="42" t="s">
        <v>27</v>
      </c>
      <c r="Y54" s="42" t="s">
        <v>11</v>
      </c>
      <c r="Z54" s="43" t="s">
        <v>19</v>
      </c>
    </row>
    <row r="55" spans="1:27" ht="12.75">
      <c r="A55" s="50" t="s">
        <v>448</v>
      </c>
      <c r="B55" s="5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</row>
    <row r="56" spans="1:27" ht="12.75">
      <c r="A56" s="50" t="s">
        <v>350</v>
      </c>
      <c r="B56" s="50" t="s">
        <v>438</v>
      </c>
      <c r="C56" s="51">
        <v>20</v>
      </c>
      <c r="D56" s="51" t="s">
        <v>434</v>
      </c>
      <c r="E56" s="51">
        <v>4</v>
      </c>
      <c r="F56" s="51" t="s">
        <v>434</v>
      </c>
      <c r="G56" s="51" t="s">
        <v>434</v>
      </c>
      <c r="H56" s="51" t="s">
        <v>434</v>
      </c>
      <c r="I56" s="51" t="s">
        <v>434</v>
      </c>
      <c r="J56" s="51" t="s">
        <v>434</v>
      </c>
      <c r="K56" s="51">
        <v>3</v>
      </c>
      <c r="L56" s="51">
        <v>1</v>
      </c>
      <c r="M56" s="51" t="s">
        <v>434</v>
      </c>
      <c r="N56" s="51" t="s">
        <v>434</v>
      </c>
      <c r="O56" s="51" t="s">
        <v>434</v>
      </c>
      <c r="P56" s="51" t="s">
        <v>434</v>
      </c>
      <c r="Q56" s="51" t="s">
        <v>434</v>
      </c>
      <c r="R56" s="51" t="s">
        <v>434</v>
      </c>
      <c r="S56" s="51" t="s">
        <v>434</v>
      </c>
      <c r="T56" s="51" t="s">
        <v>434</v>
      </c>
      <c r="U56" s="51" t="s">
        <v>434</v>
      </c>
      <c r="V56" s="51">
        <v>1</v>
      </c>
      <c r="W56" s="51">
        <v>5</v>
      </c>
      <c r="X56" s="51" t="s">
        <v>434</v>
      </c>
      <c r="Y56" s="51">
        <v>1</v>
      </c>
      <c r="Z56" s="51">
        <v>35</v>
      </c>
      <c r="AA56" s="52"/>
    </row>
    <row r="57" spans="1:27" ht="12.75">
      <c r="A57" s="50"/>
      <c r="B57" s="50" t="s">
        <v>439</v>
      </c>
      <c r="C57" s="51">
        <v>9</v>
      </c>
      <c r="D57" s="51" t="s">
        <v>434</v>
      </c>
      <c r="E57" s="51">
        <v>13</v>
      </c>
      <c r="F57" s="51" t="s">
        <v>434</v>
      </c>
      <c r="G57" s="51" t="s">
        <v>434</v>
      </c>
      <c r="H57" s="51" t="s">
        <v>434</v>
      </c>
      <c r="I57" s="51">
        <v>2</v>
      </c>
      <c r="J57" s="51" t="s">
        <v>434</v>
      </c>
      <c r="K57" s="51">
        <v>2</v>
      </c>
      <c r="L57" s="51">
        <v>3</v>
      </c>
      <c r="M57" s="51" t="s">
        <v>434</v>
      </c>
      <c r="N57" s="51" t="s">
        <v>434</v>
      </c>
      <c r="O57" s="51" t="s">
        <v>434</v>
      </c>
      <c r="P57" s="51" t="s">
        <v>434</v>
      </c>
      <c r="Q57" s="51" t="s">
        <v>434</v>
      </c>
      <c r="R57" s="51">
        <v>2</v>
      </c>
      <c r="S57" s="51" t="s">
        <v>434</v>
      </c>
      <c r="T57" s="51" t="s">
        <v>434</v>
      </c>
      <c r="U57" s="51" t="s">
        <v>434</v>
      </c>
      <c r="V57" s="51">
        <v>2</v>
      </c>
      <c r="W57" s="51">
        <v>3</v>
      </c>
      <c r="X57" s="51" t="s">
        <v>434</v>
      </c>
      <c r="Y57" s="51">
        <v>1</v>
      </c>
      <c r="Z57" s="51">
        <v>37</v>
      </c>
      <c r="AA57" s="52"/>
    </row>
    <row r="58" spans="1:27" ht="12.75">
      <c r="A58" s="50"/>
      <c r="B58" s="50" t="s">
        <v>440</v>
      </c>
      <c r="C58" s="51">
        <v>36</v>
      </c>
      <c r="D58" s="51">
        <v>1</v>
      </c>
      <c r="E58" s="51">
        <v>15</v>
      </c>
      <c r="F58" s="51" t="s">
        <v>434</v>
      </c>
      <c r="G58" s="51" t="s">
        <v>434</v>
      </c>
      <c r="H58" s="51" t="s">
        <v>434</v>
      </c>
      <c r="I58" s="51">
        <v>6</v>
      </c>
      <c r="J58" s="51" t="s">
        <v>434</v>
      </c>
      <c r="K58" s="51" t="s">
        <v>434</v>
      </c>
      <c r="L58" s="51">
        <v>3</v>
      </c>
      <c r="M58" s="51" t="s">
        <v>434</v>
      </c>
      <c r="N58" s="51" t="s">
        <v>434</v>
      </c>
      <c r="O58" s="51" t="s">
        <v>434</v>
      </c>
      <c r="P58" s="51" t="s">
        <v>434</v>
      </c>
      <c r="Q58" s="51" t="s">
        <v>434</v>
      </c>
      <c r="R58" s="51">
        <v>3</v>
      </c>
      <c r="S58" s="51" t="s">
        <v>434</v>
      </c>
      <c r="T58" s="51">
        <v>1</v>
      </c>
      <c r="U58" s="51" t="s">
        <v>434</v>
      </c>
      <c r="V58" s="51">
        <v>23</v>
      </c>
      <c r="W58" s="51">
        <v>2</v>
      </c>
      <c r="X58" s="51" t="s">
        <v>434</v>
      </c>
      <c r="Y58" s="51" t="s">
        <v>434</v>
      </c>
      <c r="Z58" s="51">
        <v>90</v>
      </c>
      <c r="AA58" s="52"/>
    </row>
    <row r="59" spans="1:27" ht="12.75">
      <c r="A59" s="50"/>
      <c r="B59" s="50" t="s">
        <v>441</v>
      </c>
      <c r="C59" s="53">
        <v>2379</v>
      </c>
      <c r="D59" s="51">
        <v>3</v>
      </c>
      <c r="E59" s="51">
        <v>479</v>
      </c>
      <c r="F59" s="51" t="s">
        <v>434</v>
      </c>
      <c r="G59" s="51" t="s">
        <v>434</v>
      </c>
      <c r="H59" s="51" t="s">
        <v>434</v>
      </c>
      <c r="I59" s="51">
        <v>480</v>
      </c>
      <c r="J59" s="51" t="s">
        <v>434</v>
      </c>
      <c r="K59" s="51">
        <v>5</v>
      </c>
      <c r="L59" s="51">
        <v>357</v>
      </c>
      <c r="M59" s="51" t="s">
        <v>434</v>
      </c>
      <c r="N59" s="51" t="s">
        <v>434</v>
      </c>
      <c r="O59" s="51" t="s">
        <v>434</v>
      </c>
      <c r="P59" s="51" t="s">
        <v>434</v>
      </c>
      <c r="Q59" s="51" t="s">
        <v>434</v>
      </c>
      <c r="R59" s="51">
        <v>33</v>
      </c>
      <c r="S59" s="51" t="s">
        <v>434</v>
      </c>
      <c r="T59" s="51">
        <v>19</v>
      </c>
      <c r="U59" s="51" t="s">
        <v>434</v>
      </c>
      <c r="V59" s="51">
        <v>759</v>
      </c>
      <c r="W59" s="51">
        <v>29</v>
      </c>
      <c r="X59" s="51" t="s">
        <v>434</v>
      </c>
      <c r="Y59" s="51">
        <v>21</v>
      </c>
      <c r="Z59" s="53">
        <v>4564</v>
      </c>
      <c r="AA59" s="52"/>
    </row>
    <row r="60" spans="1:27" ht="12.75">
      <c r="A60" s="55"/>
      <c r="B60" s="55" t="s">
        <v>442</v>
      </c>
      <c r="C60" s="56">
        <v>1</v>
      </c>
      <c r="D60" s="56" t="s">
        <v>434</v>
      </c>
      <c r="E60" s="56">
        <v>1</v>
      </c>
      <c r="F60" s="56" t="s">
        <v>434</v>
      </c>
      <c r="G60" s="56" t="s">
        <v>434</v>
      </c>
      <c r="H60" s="56" t="s">
        <v>434</v>
      </c>
      <c r="I60" s="56" t="s">
        <v>434</v>
      </c>
      <c r="J60" s="56" t="s">
        <v>434</v>
      </c>
      <c r="K60" s="56" t="s">
        <v>434</v>
      </c>
      <c r="L60" s="56" t="s">
        <v>434</v>
      </c>
      <c r="M60" s="56" t="s">
        <v>434</v>
      </c>
      <c r="N60" s="56" t="s">
        <v>434</v>
      </c>
      <c r="O60" s="56" t="s">
        <v>434</v>
      </c>
      <c r="P60" s="56" t="s">
        <v>434</v>
      </c>
      <c r="Q60" s="56" t="s">
        <v>434</v>
      </c>
      <c r="R60" s="56" t="s">
        <v>434</v>
      </c>
      <c r="S60" s="56" t="s">
        <v>434</v>
      </c>
      <c r="T60" s="56" t="s">
        <v>434</v>
      </c>
      <c r="U60" s="56" t="s">
        <v>434</v>
      </c>
      <c r="V60" s="56">
        <v>1</v>
      </c>
      <c r="W60" s="56" t="s">
        <v>434</v>
      </c>
      <c r="X60" s="56" t="s">
        <v>434</v>
      </c>
      <c r="Y60" s="56" t="s">
        <v>434</v>
      </c>
      <c r="Z60" s="56">
        <v>3</v>
      </c>
      <c r="AA60" s="52"/>
    </row>
    <row r="61" spans="1:27" ht="12.75">
      <c r="A61" s="50" t="s">
        <v>449</v>
      </c>
      <c r="B61" s="50" t="s">
        <v>438</v>
      </c>
      <c r="C61" s="51">
        <v>48</v>
      </c>
      <c r="D61" s="51" t="s">
        <v>434</v>
      </c>
      <c r="E61" s="51">
        <v>44</v>
      </c>
      <c r="F61" s="51" t="s">
        <v>434</v>
      </c>
      <c r="G61" s="51" t="s">
        <v>434</v>
      </c>
      <c r="H61" s="51" t="s">
        <v>434</v>
      </c>
      <c r="I61" s="51">
        <v>15</v>
      </c>
      <c r="J61" s="51" t="s">
        <v>434</v>
      </c>
      <c r="K61" s="51">
        <v>2</v>
      </c>
      <c r="L61" s="51" t="s">
        <v>434</v>
      </c>
      <c r="M61" s="51" t="s">
        <v>434</v>
      </c>
      <c r="N61" s="51" t="s">
        <v>434</v>
      </c>
      <c r="O61" s="51" t="s">
        <v>434</v>
      </c>
      <c r="P61" s="51" t="s">
        <v>434</v>
      </c>
      <c r="Q61" s="51" t="s">
        <v>434</v>
      </c>
      <c r="R61" s="51">
        <v>4</v>
      </c>
      <c r="S61" s="51" t="s">
        <v>434</v>
      </c>
      <c r="T61" s="51" t="s">
        <v>434</v>
      </c>
      <c r="U61" s="51" t="s">
        <v>434</v>
      </c>
      <c r="V61" s="51">
        <v>56</v>
      </c>
      <c r="W61" s="51">
        <v>7</v>
      </c>
      <c r="X61" s="51" t="s">
        <v>434</v>
      </c>
      <c r="Y61" s="51">
        <v>3</v>
      </c>
      <c r="Z61" s="51">
        <v>179</v>
      </c>
      <c r="AA61" s="52"/>
    </row>
    <row r="62" spans="1:27" ht="12.75">
      <c r="A62" s="50"/>
      <c r="B62" s="50" t="s">
        <v>439</v>
      </c>
      <c r="C62" s="51">
        <v>111</v>
      </c>
      <c r="D62" s="51">
        <v>2</v>
      </c>
      <c r="E62" s="51">
        <v>93</v>
      </c>
      <c r="F62" s="51" t="s">
        <v>434</v>
      </c>
      <c r="G62" s="51" t="s">
        <v>434</v>
      </c>
      <c r="H62" s="51" t="s">
        <v>434</v>
      </c>
      <c r="I62" s="51">
        <v>30</v>
      </c>
      <c r="J62" s="51" t="s">
        <v>434</v>
      </c>
      <c r="K62" s="51">
        <v>10</v>
      </c>
      <c r="L62" s="51">
        <v>6</v>
      </c>
      <c r="M62" s="51" t="s">
        <v>434</v>
      </c>
      <c r="N62" s="51" t="s">
        <v>434</v>
      </c>
      <c r="O62" s="51" t="s">
        <v>434</v>
      </c>
      <c r="P62" s="51" t="s">
        <v>434</v>
      </c>
      <c r="Q62" s="51" t="s">
        <v>434</v>
      </c>
      <c r="R62" s="51">
        <v>14</v>
      </c>
      <c r="S62" s="51" t="s">
        <v>434</v>
      </c>
      <c r="T62" s="51">
        <v>2</v>
      </c>
      <c r="U62" s="51" t="s">
        <v>434</v>
      </c>
      <c r="V62" s="51">
        <v>89</v>
      </c>
      <c r="W62" s="51">
        <v>5</v>
      </c>
      <c r="X62" s="51" t="s">
        <v>434</v>
      </c>
      <c r="Y62" s="51">
        <v>7</v>
      </c>
      <c r="Z62" s="51">
        <v>369</v>
      </c>
      <c r="AA62" s="52"/>
    </row>
    <row r="63" spans="1:27" ht="12.75">
      <c r="A63" s="50"/>
      <c r="B63" s="50" t="s">
        <v>440</v>
      </c>
      <c r="C63" s="51">
        <v>281</v>
      </c>
      <c r="D63" s="51" t="s">
        <v>434</v>
      </c>
      <c r="E63" s="51">
        <v>223</v>
      </c>
      <c r="F63" s="51" t="s">
        <v>434</v>
      </c>
      <c r="G63" s="51" t="s">
        <v>434</v>
      </c>
      <c r="H63" s="51" t="s">
        <v>434</v>
      </c>
      <c r="I63" s="51">
        <v>76</v>
      </c>
      <c r="J63" s="51" t="s">
        <v>434</v>
      </c>
      <c r="K63" s="51">
        <v>3</v>
      </c>
      <c r="L63" s="51">
        <v>31</v>
      </c>
      <c r="M63" s="51">
        <v>1</v>
      </c>
      <c r="N63" s="51" t="s">
        <v>434</v>
      </c>
      <c r="O63" s="51" t="s">
        <v>434</v>
      </c>
      <c r="P63" s="51" t="s">
        <v>434</v>
      </c>
      <c r="Q63" s="51" t="s">
        <v>434</v>
      </c>
      <c r="R63" s="51">
        <v>10</v>
      </c>
      <c r="S63" s="51" t="s">
        <v>434</v>
      </c>
      <c r="T63" s="51">
        <v>3</v>
      </c>
      <c r="U63" s="51" t="s">
        <v>434</v>
      </c>
      <c r="V63" s="51">
        <v>251</v>
      </c>
      <c r="W63" s="51">
        <v>16</v>
      </c>
      <c r="X63" s="51" t="s">
        <v>434</v>
      </c>
      <c r="Y63" s="51">
        <v>12</v>
      </c>
      <c r="Z63" s="51">
        <v>907</v>
      </c>
      <c r="AA63" s="52"/>
    </row>
    <row r="64" spans="1:27" ht="12.75">
      <c r="A64" s="50"/>
      <c r="B64" s="50" t="s">
        <v>441</v>
      </c>
      <c r="C64" s="53">
        <v>2493</v>
      </c>
      <c r="D64" s="51">
        <v>3</v>
      </c>
      <c r="E64" s="51">
        <v>900</v>
      </c>
      <c r="F64" s="51" t="s">
        <v>434</v>
      </c>
      <c r="G64" s="51" t="s">
        <v>434</v>
      </c>
      <c r="H64" s="51" t="s">
        <v>434</v>
      </c>
      <c r="I64" s="51">
        <v>631</v>
      </c>
      <c r="J64" s="51" t="s">
        <v>434</v>
      </c>
      <c r="K64" s="51">
        <v>22</v>
      </c>
      <c r="L64" s="51">
        <v>268</v>
      </c>
      <c r="M64" s="51" t="s">
        <v>434</v>
      </c>
      <c r="N64" s="51" t="s">
        <v>434</v>
      </c>
      <c r="O64" s="51" t="s">
        <v>434</v>
      </c>
      <c r="P64" s="51" t="s">
        <v>434</v>
      </c>
      <c r="Q64" s="51" t="s">
        <v>434</v>
      </c>
      <c r="R64" s="51">
        <v>69</v>
      </c>
      <c r="S64" s="51" t="s">
        <v>434</v>
      </c>
      <c r="T64" s="51">
        <v>25</v>
      </c>
      <c r="U64" s="51" t="s">
        <v>434</v>
      </c>
      <c r="V64" s="53">
        <v>1457</v>
      </c>
      <c r="W64" s="51">
        <v>28</v>
      </c>
      <c r="X64" s="51" t="s">
        <v>434</v>
      </c>
      <c r="Y64" s="51">
        <v>33</v>
      </c>
      <c r="Z64" s="53">
        <v>5929</v>
      </c>
      <c r="AA64" s="52"/>
    </row>
    <row r="65" spans="1:27" ht="12.75">
      <c r="A65" s="55"/>
      <c r="B65" s="55" t="s">
        <v>442</v>
      </c>
      <c r="C65" s="56">
        <v>4</v>
      </c>
      <c r="D65" s="56" t="s">
        <v>434</v>
      </c>
      <c r="E65" s="56" t="s">
        <v>434</v>
      </c>
      <c r="F65" s="56" t="s">
        <v>434</v>
      </c>
      <c r="G65" s="56" t="s">
        <v>434</v>
      </c>
      <c r="H65" s="56" t="s">
        <v>434</v>
      </c>
      <c r="I65" s="56" t="s">
        <v>434</v>
      </c>
      <c r="J65" s="56" t="s">
        <v>434</v>
      </c>
      <c r="K65" s="56" t="s">
        <v>434</v>
      </c>
      <c r="L65" s="56" t="s">
        <v>434</v>
      </c>
      <c r="M65" s="56" t="s">
        <v>434</v>
      </c>
      <c r="N65" s="56" t="s">
        <v>434</v>
      </c>
      <c r="O65" s="56" t="s">
        <v>434</v>
      </c>
      <c r="P65" s="56" t="s">
        <v>434</v>
      </c>
      <c r="Q65" s="56" t="s">
        <v>434</v>
      </c>
      <c r="R65" s="56" t="s">
        <v>434</v>
      </c>
      <c r="S65" s="56" t="s">
        <v>434</v>
      </c>
      <c r="T65" s="56" t="s">
        <v>434</v>
      </c>
      <c r="U65" s="56" t="s">
        <v>434</v>
      </c>
      <c r="V65" s="56">
        <v>2</v>
      </c>
      <c r="W65" s="56" t="s">
        <v>434</v>
      </c>
      <c r="X65" s="56" t="s">
        <v>434</v>
      </c>
      <c r="Y65" s="56" t="s">
        <v>434</v>
      </c>
      <c r="Z65" s="56">
        <v>6</v>
      </c>
      <c r="AA65" s="52"/>
    </row>
    <row r="66" spans="1:27" ht="12.75">
      <c r="A66" s="50" t="s">
        <v>450</v>
      </c>
      <c r="B66" s="50" t="s">
        <v>438</v>
      </c>
      <c r="C66" s="51">
        <v>196</v>
      </c>
      <c r="D66" s="51">
        <v>3</v>
      </c>
      <c r="E66" s="51">
        <v>337</v>
      </c>
      <c r="F66" s="51" t="s">
        <v>434</v>
      </c>
      <c r="G66" s="51" t="s">
        <v>434</v>
      </c>
      <c r="H66" s="51" t="s">
        <v>434</v>
      </c>
      <c r="I66" s="51">
        <v>109</v>
      </c>
      <c r="J66" s="51" t="s">
        <v>434</v>
      </c>
      <c r="K66" s="51" t="s">
        <v>434</v>
      </c>
      <c r="L66" s="51">
        <v>4</v>
      </c>
      <c r="M66" s="51" t="s">
        <v>434</v>
      </c>
      <c r="N66" s="51" t="s">
        <v>434</v>
      </c>
      <c r="O66" s="51" t="s">
        <v>434</v>
      </c>
      <c r="P66" s="51" t="s">
        <v>434</v>
      </c>
      <c r="Q66" s="51" t="s">
        <v>434</v>
      </c>
      <c r="R66" s="51">
        <v>7</v>
      </c>
      <c r="S66" s="51" t="s">
        <v>434</v>
      </c>
      <c r="T66" s="51">
        <v>1</v>
      </c>
      <c r="U66" s="51" t="s">
        <v>434</v>
      </c>
      <c r="V66" s="51">
        <v>248</v>
      </c>
      <c r="W66" s="51">
        <v>13</v>
      </c>
      <c r="X66" s="51" t="s">
        <v>434</v>
      </c>
      <c r="Y66" s="51">
        <v>11</v>
      </c>
      <c r="Z66" s="51">
        <v>929</v>
      </c>
      <c r="AA66" s="52"/>
    </row>
    <row r="67" spans="1:27" ht="12.75">
      <c r="A67" s="50"/>
      <c r="B67" s="50" t="s">
        <v>439</v>
      </c>
      <c r="C67" s="51">
        <v>471</v>
      </c>
      <c r="D67" s="51">
        <v>2</v>
      </c>
      <c r="E67" s="51">
        <v>385</v>
      </c>
      <c r="F67" s="51" t="s">
        <v>434</v>
      </c>
      <c r="G67" s="51" t="s">
        <v>434</v>
      </c>
      <c r="H67" s="51" t="s">
        <v>434</v>
      </c>
      <c r="I67" s="51">
        <v>130</v>
      </c>
      <c r="J67" s="51" t="s">
        <v>434</v>
      </c>
      <c r="K67" s="51">
        <v>3</v>
      </c>
      <c r="L67" s="51">
        <v>25</v>
      </c>
      <c r="M67" s="51" t="s">
        <v>434</v>
      </c>
      <c r="N67" s="51" t="s">
        <v>434</v>
      </c>
      <c r="O67" s="51" t="s">
        <v>434</v>
      </c>
      <c r="P67" s="51" t="s">
        <v>434</v>
      </c>
      <c r="Q67" s="51" t="s">
        <v>434</v>
      </c>
      <c r="R67" s="51">
        <v>4</v>
      </c>
      <c r="S67" s="51" t="s">
        <v>434</v>
      </c>
      <c r="T67" s="51">
        <v>5</v>
      </c>
      <c r="U67" s="51" t="s">
        <v>434</v>
      </c>
      <c r="V67" s="51">
        <v>470</v>
      </c>
      <c r="W67" s="51">
        <v>23</v>
      </c>
      <c r="X67" s="51" t="s">
        <v>434</v>
      </c>
      <c r="Y67" s="51">
        <v>13</v>
      </c>
      <c r="Z67" s="53">
        <v>1531</v>
      </c>
      <c r="AA67" s="52"/>
    </row>
    <row r="68" spans="1:27" ht="12.75">
      <c r="A68" s="50"/>
      <c r="B68" s="50" t="s">
        <v>440</v>
      </c>
      <c r="C68" s="51">
        <v>498</v>
      </c>
      <c r="D68" s="51" t="s">
        <v>434</v>
      </c>
      <c r="E68" s="51">
        <v>354</v>
      </c>
      <c r="F68" s="51" t="s">
        <v>434</v>
      </c>
      <c r="G68" s="51" t="s">
        <v>434</v>
      </c>
      <c r="H68" s="51" t="s">
        <v>434</v>
      </c>
      <c r="I68" s="51">
        <v>133</v>
      </c>
      <c r="J68" s="51" t="s">
        <v>434</v>
      </c>
      <c r="K68" s="51" t="s">
        <v>434</v>
      </c>
      <c r="L68" s="51">
        <v>43</v>
      </c>
      <c r="M68" s="51" t="s">
        <v>434</v>
      </c>
      <c r="N68" s="51" t="s">
        <v>434</v>
      </c>
      <c r="O68" s="51" t="s">
        <v>434</v>
      </c>
      <c r="P68" s="51" t="s">
        <v>434</v>
      </c>
      <c r="Q68" s="51" t="s">
        <v>434</v>
      </c>
      <c r="R68" s="51">
        <v>4</v>
      </c>
      <c r="S68" s="51" t="s">
        <v>434</v>
      </c>
      <c r="T68" s="51">
        <v>2</v>
      </c>
      <c r="U68" s="51" t="s">
        <v>434</v>
      </c>
      <c r="V68" s="51">
        <v>438</v>
      </c>
      <c r="W68" s="51">
        <v>14</v>
      </c>
      <c r="X68" s="51" t="s">
        <v>434</v>
      </c>
      <c r="Y68" s="51">
        <v>16</v>
      </c>
      <c r="Z68" s="53">
        <v>1502</v>
      </c>
      <c r="AA68" s="52"/>
    </row>
    <row r="69" spans="1:27" ht="12.75">
      <c r="A69" s="50"/>
      <c r="B69" s="50" t="s">
        <v>441</v>
      </c>
      <c r="C69" s="51">
        <v>507</v>
      </c>
      <c r="D69" s="51" t="s">
        <v>434</v>
      </c>
      <c r="E69" s="51">
        <v>334</v>
      </c>
      <c r="F69" s="51" t="s">
        <v>434</v>
      </c>
      <c r="G69" s="51" t="s">
        <v>434</v>
      </c>
      <c r="H69" s="51" t="s">
        <v>434</v>
      </c>
      <c r="I69" s="51">
        <v>96</v>
      </c>
      <c r="J69" s="51" t="s">
        <v>434</v>
      </c>
      <c r="K69" s="51">
        <v>1</v>
      </c>
      <c r="L69" s="51">
        <v>35</v>
      </c>
      <c r="M69" s="51" t="s">
        <v>434</v>
      </c>
      <c r="N69" s="51" t="s">
        <v>434</v>
      </c>
      <c r="O69" s="51" t="s">
        <v>434</v>
      </c>
      <c r="P69" s="51" t="s">
        <v>434</v>
      </c>
      <c r="Q69" s="51" t="s">
        <v>434</v>
      </c>
      <c r="R69" s="51">
        <v>10</v>
      </c>
      <c r="S69" s="51" t="s">
        <v>434</v>
      </c>
      <c r="T69" s="51">
        <v>6</v>
      </c>
      <c r="U69" s="51" t="s">
        <v>434</v>
      </c>
      <c r="V69" s="51">
        <v>409</v>
      </c>
      <c r="W69" s="51">
        <v>16</v>
      </c>
      <c r="X69" s="51" t="s">
        <v>434</v>
      </c>
      <c r="Y69" s="51">
        <v>9</v>
      </c>
      <c r="Z69" s="53">
        <v>1423</v>
      </c>
      <c r="AA69" s="52"/>
    </row>
    <row r="70" spans="1:27" ht="13.5" customHeight="1">
      <c r="A70" s="55"/>
      <c r="B70" s="55" t="s">
        <v>442</v>
      </c>
      <c r="C70" s="56" t="s">
        <v>434</v>
      </c>
      <c r="D70" s="56" t="s">
        <v>434</v>
      </c>
      <c r="E70" s="56">
        <v>1</v>
      </c>
      <c r="F70" s="56" t="s">
        <v>434</v>
      </c>
      <c r="G70" s="56" t="s">
        <v>434</v>
      </c>
      <c r="H70" s="56" t="s">
        <v>434</v>
      </c>
      <c r="I70" s="56" t="s">
        <v>434</v>
      </c>
      <c r="J70" s="56" t="s">
        <v>434</v>
      </c>
      <c r="K70" s="56" t="s">
        <v>434</v>
      </c>
      <c r="L70" s="56" t="s">
        <v>434</v>
      </c>
      <c r="M70" s="56" t="s">
        <v>434</v>
      </c>
      <c r="N70" s="56" t="s">
        <v>434</v>
      </c>
      <c r="O70" s="56" t="s">
        <v>434</v>
      </c>
      <c r="P70" s="56" t="s">
        <v>434</v>
      </c>
      <c r="Q70" s="56" t="s">
        <v>434</v>
      </c>
      <c r="R70" s="56" t="s">
        <v>434</v>
      </c>
      <c r="S70" s="56" t="s">
        <v>434</v>
      </c>
      <c r="T70" s="56" t="s">
        <v>434</v>
      </c>
      <c r="U70" s="56" t="s">
        <v>434</v>
      </c>
      <c r="V70" s="56" t="s">
        <v>434</v>
      </c>
      <c r="W70" s="56" t="s">
        <v>434</v>
      </c>
      <c r="X70" s="56" t="s">
        <v>434</v>
      </c>
      <c r="Y70" s="56" t="s">
        <v>434</v>
      </c>
      <c r="Z70" s="56">
        <v>1</v>
      </c>
      <c r="AA70" s="52"/>
    </row>
    <row r="71" spans="1:27" ht="12.75">
      <c r="A71" s="62" t="s">
        <v>451</v>
      </c>
      <c r="B71" s="50" t="s">
        <v>438</v>
      </c>
      <c r="C71" s="51">
        <v>284</v>
      </c>
      <c r="D71" s="51">
        <v>1</v>
      </c>
      <c r="E71" s="51">
        <v>523</v>
      </c>
      <c r="F71" s="51" t="s">
        <v>434</v>
      </c>
      <c r="G71" s="51" t="s">
        <v>434</v>
      </c>
      <c r="H71" s="51" t="s">
        <v>434</v>
      </c>
      <c r="I71" s="51">
        <v>133</v>
      </c>
      <c r="J71" s="51" t="s">
        <v>434</v>
      </c>
      <c r="K71" s="51" t="s">
        <v>434</v>
      </c>
      <c r="L71" s="51">
        <v>21</v>
      </c>
      <c r="M71" s="51" t="s">
        <v>434</v>
      </c>
      <c r="N71" s="51" t="s">
        <v>434</v>
      </c>
      <c r="O71" s="51" t="s">
        <v>434</v>
      </c>
      <c r="P71" s="51" t="s">
        <v>434</v>
      </c>
      <c r="Q71" s="51" t="s">
        <v>434</v>
      </c>
      <c r="R71" s="51">
        <v>7</v>
      </c>
      <c r="S71" s="51" t="s">
        <v>434</v>
      </c>
      <c r="T71" s="51">
        <v>6</v>
      </c>
      <c r="U71" s="51" t="s">
        <v>434</v>
      </c>
      <c r="V71" s="51">
        <v>352</v>
      </c>
      <c r="W71" s="51">
        <v>28</v>
      </c>
      <c r="X71" s="51" t="s">
        <v>434</v>
      </c>
      <c r="Y71" s="51">
        <v>15</v>
      </c>
      <c r="Z71" s="53">
        <v>1370</v>
      </c>
      <c r="AA71" s="52"/>
    </row>
    <row r="72" spans="1:27" ht="12.75">
      <c r="A72" s="50"/>
      <c r="B72" s="50" t="s">
        <v>439</v>
      </c>
      <c r="C72" s="51">
        <v>311</v>
      </c>
      <c r="D72" s="51" t="s">
        <v>434</v>
      </c>
      <c r="E72" s="51">
        <v>267</v>
      </c>
      <c r="F72" s="51" t="s">
        <v>434</v>
      </c>
      <c r="G72" s="51" t="s">
        <v>434</v>
      </c>
      <c r="H72" s="51" t="s">
        <v>434</v>
      </c>
      <c r="I72" s="51">
        <v>82</v>
      </c>
      <c r="J72" s="51" t="s">
        <v>434</v>
      </c>
      <c r="K72" s="51" t="s">
        <v>434</v>
      </c>
      <c r="L72" s="51">
        <v>21</v>
      </c>
      <c r="M72" s="51" t="s">
        <v>434</v>
      </c>
      <c r="N72" s="51" t="s">
        <v>434</v>
      </c>
      <c r="O72" s="51" t="s">
        <v>434</v>
      </c>
      <c r="P72" s="51" t="s">
        <v>434</v>
      </c>
      <c r="Q72" s="51" t="s">
        <v>434</v>
      </c>
      <c r="R72" s="51">
        <v>2</v>
      </c>
      <c r="S72" s="51" t="s">
        <v>434</v>
      </c>
      <c r="T72" s="51" t="s">
        <v>434</v>
      </c>
      <c r="U72" s="51" t="s">
        <v>434</v>
      </c>
      <c r="V72" s="51">
        <v>347</v>
      </c>
      <c r="W72" s="51">
        <v>7</v>
      </c>
      <c r="X72" s="51" t="s">
        <v>434</v>
      </c>
      <c r="Y72" s="51">
        <v>10</v>
      </c>
      <c r="Z72" s="53">
        <v>1047</v>
      </c>
      <c r="AA72" s="52"/>
    </row>
    <row r="73" spans="1:27" ht="12.75">
      <c r="A73" s="50"/>
      <c r="B73" s="50" t="s">
        <v>440</v>
      </c>
      <c r="C73" s="51">
        <v>134</v>
      </c>
      <c r="D73" s="51" t="s">
        <v>434</v>
      </c>
      <c r="E73" s="51">
        <v>100</v>
      </c>
      <c r="F73" s="51" t="s">
        <v>434</v>
      </c>
      <c r="G73" s="51" t="s">
        <v>434</v>
      </c>
      <c r="H73" s="51" t="s">
        <v>434</v>
      </c>
      <c r="I73" s="51">
        <v>23</v>
      </c>
      <c r="J73" s="51" t="s">
        <v>434</v>
      </c>
      <c r="K73" s="51" t="s">
        <v>434</v>
      </c>
      <c r="L73" s="51">
        <v>4</v>
      </c>
      <c r="M73" s="51" t="s">
        <v>434</v>
      </c>
      <c r="N73" s="51" t="s">
        <v>434</v>
      </c>
      <c r="O73" s="51" t="s">
        <v>434</v>
      </c>
      <c r="P73" s="51" t="s">
        <v>434</v>
      </c>
      <c r="Q73" s="51" t="s">
        <v>434</v>
      </c>
      <c r="R73" s="51">
        <v>2</v>
      </c>
      <c r="S73" s="51" t="s">
        <v>434</v>
      </c>
      <c r="T73" s="51">
        <v>2</v>
      </c>
      <c r="U73" s="51" t="s">
        <v>434</v>
      </c>
      <c r="V73" s="51">
        <v>123</v>
      </c>
      <c r="W73" s="51">
        <v>4</v>
      </c>
      <c r="X73" s="51" t="s">
        <v>434</v>
      </c>
      <c r="Y73" s="51">
        <v>4</v>
      </c>
      <c r="Z73" s="51">
        <v>396</v>
      </c>
      <c r="AA73" s="52"/>
    </row>
    <row r="74" spans="1:27" ht="12.75">
      <c r="A74" s="50"/>
      <c r="B74" s="50" t="s">
        <v>441</v>
      </c>
      <c r="C74" s="51">
        <v>79</v>
      </c>
      <c r="D74" s="51" t="s">
        <v>434</v>
      </c>
      <c r="E74" s="51">
        <v>39</v>
      </c>
      <c r="F74" s="51" t="s">
        <v>434</v>
      </c>
      <c r="G74" s="51" t="s">
        <v>434</v>
      </c>
      <c r="H74" s="51" t="s">
        <v>434</v>
      </c>
      <c r="I74" s="51">
        <v>14</v>
      </c>
      <c r="J74" s="51" t="s">
        <v>434</v>
      </c>
      <c r="K74" s="51" t="s">
        <v>434</v>
      </c>
      <c r="L74" s="51">
        <v>3</v>
      </c>
      <c r="M74" s="51" t="s">
        <v>434</v>
      </c>
      <c r="N74" s="51" t="s">
        <v>434</v>
      </c>
      <c r="O74" s="51" t="s">
        <v>434</v>
      </c>
      <c r="P74" s="51" t="s">
        <v>434</v>
      </c>
      <c r="Q74" s="51" t="s">
        <v>434</v>
      </c>
      <c r="R74" s="51">
        <v>6</v>
      </c>
      <c r="S74" s="51" t="s">
        <v>434</v>
      </c>
      <c r="T74" s="51">
        <v>1</v>
      </c>
      <c r="U74" s="51" t="s">
        <v>434</v>
      </c>
      <c r="V74" s="51">
        <v>51</v>
      </c>
      <c r="W74" s="51">
        <v>2</v>
      </c>
      <c r="X74" s="51" t="s">
        <v>434</v>
      </c>
      <c r="Y74" s="51">
        <v>1</v>
      </c>
      <c r="Z74" s="51">
        <v>196</v>
      </c>
      <c r="AA74" s="52"/>
    </row>
    <row r="75" spans="1:27" ht="12.75">
      <c r="A75" s="55"/>
      <c r="B75" s="55" t="s">
        <v>442</v>
      </c>
      <c r="C75" s="56">
        <v>2</v>
      </c>
      <c r="D75" s="56" t="s">
        <v>434</v>
      </c>
      <c r="E75" s="56" t="s">
        <v>434</v>
      </c>
      <c r="F75" s="56" t="s">
        <v>434</v>
      </c>
      <c r="G75" s="56" t="s">
        <v>434</v>
      </c>
      <c r="H75" s="56" t="s">
        <v>434</v>
      </c>
      <c r="I75" s="56" t="s">
        <v>434</v>
      </c>
      <c r="J75" s="56" t="s">
        <v>434</v>
      </c>
      <c r="K75" s="56" t="s">
        <v>434</v>
      </c>
      <c r="L75" s="56" t="s">
        <v>434</v>
      </c>
      <c r="M75" s="56" t="s">
        <v>434</v>
      </c>
      <c r="N75" s="56" t="s">
        <v>434</v>
      </c>
      <c r="O75" s="56" t="s">
        <v>434</v>
      </c>
      <c r="P75" s="56" t="s">
        <v>434</v>
      </c>
      <c r="Q75" s="56" t="s">
        <v>434</v>
      </c>
      <c r="R75" s="56" t="s">
        <v>434</v>
      </c>
      <c r="S75" s="56" t="s">
        <v>434</v>
      </c>
      <c r="T75" s="56" t="s">
        <v>434</v>
      </c>
      <c r="U75" s="56" t="s">
        <v>434</v>
      </c>
      <c r="V75" s="56" t="s">
        <v>434</v>
      </c>
      <c r="W75" s="56" t="s">
        <v>434</v>
      </c>
      <c r="X75" s="56" t="s">
        <v>434</v>
      </c>
      <c r="Y75" s="56" t="s">
        <v>434</v>
      </c>
      <c r="Z75" s="56">
        <v>2</v>
      </c>
      <c r="AA75" s="52"/>
    </row>
    <row r="76" spans="1:27" ht="12.75">
      <c r="A76" s="50" t="s">
        <v>452</v>
      </c>
      <c r="B76" s="50" t="s">
        <v>438</v>
      </c>
      <c r="C76" s="51">
        <v>141</v>
      </c>
      <c r="D76" s="51">
        <v>3</v>
      </c>
      <c r="E76" s="51">
        <v>208</v>
      </c>
      <c r="F76" s="51" t="s">
        <v>434</v>
      </c>
      <c r="G76" s="51" t="s">
        <v>434</v>
      </c>
      <c r="H76" s="51" t="s">
        <v>434</v>
      </c>
      <c r="I76" s="51">
        <v>34</v>
      </c>
      <c r="J76" s="51" t="s">
        <v>434</v>
      </c>
      <c r="K76" s="51">
        <v>1</v>
      </c>
      <c r="L76" s="51">
        <v>3</v>
      </c>
      <c r="M76" s="51" t="s">
        <v>434</v>
      </c>
      <c r="N76" s="51" t="s">
        <v>434</v>
      </c>
      <c r="O76" s="51" t="s">
        <v>434</v>
      </c>
      <c r="P76" s="51" t="s">
        <v>434</v>
      </c>
      <c r="Q76" s="51" t="s">
        <v>434</v>
      </c>
      <c r="R76" s="51">
        <v>17</v>
      </c>
      <c r="S76" s="51" t="s">
        <v>434</v>
      </c>
      <c r="T76" s="51">
        <v>4</v>
      </c>
      <c r="U76" s="51" t="s">
        <v>434</v>
      </c>
      <c r="V76" s="51">
        <v>187</v>
      </c>
      <c r="W76" s="51">
        <v>4</v>
      </c>
      <c r="X76" s="51" t="s">
        <v>434</v>
      </c>
      <c r="Y76" s="51">
        <v>13</v>
      </c>
      <c r="Z76" s="51">
        <v>615</v>
      </c>
      <c r="AA76" s="52"/>
    </row>
    <row r="77" spans="1:27" ht="12.75">
      <c r="A77" s="50"/>
      <c r="B77" s="50" t="s">
        <v>439</v>
      </c>
      <c r="C77" s="51">
        <v>79</v>
      </c>
      <c r="D77" s="51">
        <v>2</v>
      </c>
      <c r="E77" s="51">
        <v>83</v>
      </c>
      <c r="F77" s="51" t="s">
        <v>434</v>
      </c>
      <c r="G77" s="51" t="s">
        <v>434</v>
      </c>
      <c r="H77" s="51" t="s">
        <v>434</v>
      </c>
      <c r="I77" s="51">
        <v>20</v>
      </c>
      <c r="J77" s="51" t="s">
        <v>434</v>
      </c>
      <c r="K77" s="51" t="s">
        <v>434</v>
      </c>
      <c r="L77" s="51" t="s">
        <v>434</v>
      </c>
      <c r="M77" s="51" t="s">
        <v>434</v>
      </c>
      <c r="N77" s="51" t="s">
        <v>434</v>
      </c>
      <c r="O77" s="51" t="s">
        <v>434</v>
      </c>
      <c r="P77" s="51" t="s">
        <v>434</v>
      </c>
      <c r="Q77" s="51" t="s">
        <v>434</v>
      </c>
      <c r="R77" s="51">
        <v>7</v>
      </c>
      <c r="S77" s="51" t="s">
        <v>434</v>
      </c>
      <c r="T77" s="51" t="s">
        <v>434</v>
      </c>
      <c r="U77" s="51" t="s">
        <v>434</v>
      </c>
      <c r="V77" s="51">
        <v>86</v>
      </c>
      <c r="W77" s="51">
        <v>4</v>
      </c>
      <c r="X77" s="51" t="s">
        <v>434</v>
      </c>
      <c r="Y77" s="51">
        <v>1</v>
      </c>
      <c r="Z77" s="51">
        <v>282</v>
      </c>
      <c r="AA77" s="52"/>
    </row>
    <row r="78" spans="1:27" ht="12.75">
      <c r="A78" s="50"/>
      <c r="B78" s="50" t="s">
        <v>440</v>
      </c>
      <c r="C78" s="51">
        <v>14</v>
      </c>
      <c r="D78" s="51" t="s">
        <v>434</v>
      </c>
      <c r="E78" s="51">
        <v>11</v>
      </c>
      <c r="F78" s="51" t="s">
        <v>434</v>
      </c>
      <c r="G78" s="51" t="s">
        <v>434</v>
      </c>
      <c r="H78" s="51" t="s">
        <v>434</v>
      </c>
      <c r="I78" s="51">
        <v>1</v>
      </c>
      <c r="J78" s="51" t="s">
        <v>434</v>
      </c>
      <c r="K78" s="51" t="s">
        <v>434</v>
      </c>
      <c r="L78" s="51" t="s">
        <v>434</v>
      </c>
      <c r="M78" s="51" t="s">
        <v>434</v>
      </c>
      <c r="N78" s="51" t="s">
        <v>434</v>
      </c>
      <c r="O78" s="51" t="s">
        <v>434</v>
      </c>
      <c r="P78" s="51" t="s">
        <v>434</v>
      </c>
      <c r="Q78" s="51" t="s">
        <v>434</v>
      </c>
      <c r="R78" s="51">
        <v>1</v>
      </c>
      <c r="S78" s="51" t="s">
        <v>434</v>
      </c>
      <c r="T78" s="51" t="s">
        <v>434</v>
      </c>
      <c r="U78" s="51" t="s">
        <v>434</v>
      </c>
      <c r="V78" s="51">
        <v>21</v>
      </c>
      <c r="W78" s="51" t="s">
        <v>434</v>
      </c>
      <c r="X78" s="51" t="s">
        <v>434</v>
      </c>
      <c r="Y78" s="51" t="s">
        <v>434</v>
      </c>
      <c r="Z78" s="51">
        <v>48</v>
      </c>
      <c r="AA78" s="52"/>
    </row>
    <row r="79" spans="1:27" ht="12.75">
      <c r="A79" s="50"/>
      <c r="B79" s="50" t="s">
        <v>441</v>
      </c>
      <c r="C79" s="51">
        <v>22</v>
      </c>
      <c r="D79" s="51" t="s">
        <v>434</v>
      </c>
      <c r="E79" s="51">
        <v>6</v>
      </c>
      <c r="F79" s="51" t="s">
        <v>434</v>
      </c>
      <c r="G79" s="51" t="s">
        <v>434</v>
      </c>
      <c r="H79" s="51" t="s">
        <v>434</v>
      </c>
      <c r="I79" s="51">
        <v>3</v>
      </c>
      <c r="J79" s="51" t="s">
        <v>434</v>
      </c>
      <c r="K79" s="51" t="s">
        <v>434</v>
      </c>
      <c r="L79" s="51">
        <v>5</v>
      </c>
      <c r="M79" s="51" t="s">
        <v>434</v>
      </c>
      <c r="N79" s="51" t="s">
        <v>434</v>
      </c>
      <c r="O79" s="51" t="s">
        <v>434</v>
      </c>
      <c r="P79" s="51" t="s">
        <v>434</v>
      </c>
      <c r="Q79" s="51" t="s">
        <v>434</v>
      </c>
      <c r="R79" s="51" t="s">
        <v>434</v>
      </c>
      <c r="S79" s="51" t="s">
        <v>434</v>
      </c>
      <c r="T79" s="51">
        <v>1</v>
      </c>
      <c r="U79" s="51" t="s">
        <v>434</v>
      </c>
      <c r="V79" s="51">
        <v>12</v>
      </c>
      <c r="W79" s="51">
        <v>1</v>
      </c>
      <c r="X79" s="51" t="s">
        <v>434</v>
      </c>
      <c r="Y79" s="51" t="s">
        <v>434</v>
      </c>
      <c r="Z79" s="51">
        <v>50</v>
      </c>
      <c r="AA79" s="52"/>
    </row>
    <row r="80" spans="1:27" ht="12.75">
      <c r="A80" s="55"/>
      <c r="B80" s="55" t="s">
        <v>442</v>
      </c>
      <c r="C80" s="56">
        <v>1</v>
      </c>
      <c r="D80" s="56" t="s">
        <v>434</v>
      </c>
      <c r="E80" s="56" t="s">
        <v>434</v>
      </c>
      <c r="F80" s="56" t="s">
        <v>434</v>
      </c>
      <c r="G80" s="56" t="s">
        <v>434</v>
      </c>
      <c r="H80" s="56" t="s">
        <v>434</v>
      </c>
      <c r="I80" s="56" t="s">
        <v>434</v>
      </c>
      <c r="J80" s="56" t="s">
        <v>434</v>
      </c>
      <c r="K80" s="56" t="s">
        <v>434</v>
      </c>
      <c r="L80" s="56" t="s">
        <v>434</v>
      </c>
      <c r="M80" s="56" t="s">
        <v>434</v>
      </c>
      <c r="N80" s="56" t="s">
        <v>434</v>
      </c>
      <c r="O80" s="56" t="s">
        <v>434</v>
      </c>
      <c r="P80" s="56" t="s">
        <v>434</v>
      </c>
      <c r="Q80" s="56" t="s">
        <v>434</v>
      </c>
      <c r="R80" s="56" t="s">
        <v>434</v>
      </c>
      <c r="S80" s="56" t="s">
        <v>434</v>
      </c>
      <c r="T80" s="56" t="s">
        <v>434</v>
      </c>
      <c r="U80" s="56" t="s">
        <v>434</v>
      </c>
      <c r="V80" s="56" t="s">
        <v>434</v>
      </c>
      <c r="W80" s="56" t="s">
        <v>434</v>
      </c>
      <c r="X80" s="56" t="s">
        <v>434</v>
      </c>
      <c r="Y80" s="56" t="s">
        <v>434</v>
      </c>
      <c r="Z80" s="56">
        <v>1</v>
      </c>
      <c r="AA80" s="52"/>
    </row>
    <row r="81" spans="1:27" ht="12.75">
      <c r="A81" s="50" t="s">
        <v>442</v>
      </c>
      <c r="B81" s="50" t="s">
        <v>438</v>
      </c>
      <c r="C81" s="51">
        <v>2</v>
      </c>
      <c r="D81" s="51" t="s">
        <v>434</v>
      </c>
      <c r="E81" s="51" t="s">
        <v>434</v>
      </c>
      <c r="F81" s="51">
        <v>31</v>
      </c>
      <c r="G81" s="51">
        <v>92</v>
      </c>
      <c r="H81" s="51">
        <v>1</v>
      </c>
      <c r="I81" s="51">
        <v>26</v>
      </c>
      <c r="J81" s="51">
        <v>6</v>
      </c>
      <c r="K81" s="51" t="s">
        <v>434</v>
      </c>
      <c r="L81" s="51" t="s">
        <v>434</v>
      </c>
      <c r="M81" s="51" t="s">
        <v>434</v>
      </c>
      <c r="N81" s="51" t="s">
        <v>434</v>
      </c>
      <c r="O81" s="51">
        <v>2</v>
      </c>
      <c r="P81" s="51" t="s">
        <v>434</v>
      </c>
      <c r="Q81" s="51" t="s">
        <v>434</v>
      </c>
      <c r="R81" s="51" t="s">
        <v>434</v>
      </c>
      <c r="S81" s="51" t="s">
        <v>434</v>
      </c>
      <c r="T81" s="51" t="s">
        <v>434</v>
      </c>
      <c r="U81" s="51" t="s">
        <v>434</v>
      </c>
      <c r="V81" s="51">
        <v>5</v>
      </c>
      <c r="W81" s="51" t="s">
        <v>434</v>
      </c>
      <c r="X81" s="51" t="s">
        <v>434</v>
      </c>
      <c r="Y81" s="51" t="s">
        <v>434</v>
      </c>
      <c r="Z81" s="51">
        <v>165</v>
      </c>
      <c r="AA81" s="52"/>
    </row>
    <row r="82" spans="1:27" ht="12.75">
      <c r="A82" s="50"/>
      <c r="B82" s="50" t="s">
        <v>439</v>
      </c>
      <c r="C82" s="51">
        <v>1</v>
      </c>
      <c r="D82" s="51" t="s">
        <v>434</v>
      </c>
      <c r="E82" s="51" t="s">
        <v>434</v>
      </c>
      <c r="F82" s="51">
        <v>43</v>
      </c>
      <c r="G82" s="51">
        <v>77</v>
      </c>
      <c r="H82" s="51">
        <v>1</v>
      </c>
      <c r="I82" s="51">
        <v>22</v>
      </c>
      <c r="J82" s="51">
        <v>2</v>
      </c>
      <c r="K82" s="51" t="s">
        <v>434</v>
      </c>
      <c r="L82" s="51" t="s">
        <v>434</v>
      </c>
      <c r="M82" s="51" t="s">
        <v>434</v>
      </c>
      <c r="N82" s="51" t="s">
        <v>434</v>
      </c>
      <c r="O82" s="51">
        <v>9</v>
      </c>
      <c r="P82" s="51" t="s">
        <v>434</v>
      </c>
      <c r="Q82" s="51">
        <v>1</v>
      </c>
      <c r="R82" s="51" t="s">
        <v>434</v>
      </c>
      <c r="S82" s="51" t="s">
        <v>434</v>
      </c>
      <c r="T82" s="51" t="s">
        <v>434</v>
      </c>
      <c r="U82" s="51" t="s">
        <v>434</v>
      </c>
      <c r="V82" s="51">
        <v>5</v>
      </c>
      <c r="W82" s="51" t="s">
        <v>434</v>
      </c>
      <c r="X82" s="51" t="s">
        <v>434</v>
      </c>
      <c r="Y82" s="51" t="s">
        <v>434</v>
      </c>
      <c r="Z82" s="51">
        <v>161</v>
      </c>
      <c r="AA82" s="52"/>
    </row>
    <row r="83" spans="1:27" ht="12.75">
      <c r="A83" s="50"/>
      <c r="B83" s="50" t="s">
        <v>440</v>
      </c>
      <c r="C83" s="51">
        <v>3</v>
      </c>
      <c r="D83" s="51" t="s">
        <v>434</v>
      </c>
      <c r="E83" s="51" t="s">
        <v>434</v>
      </c>
      <c r="F83" s="51">
        <v>45</v>
      </c>
      <c r="G83" s="51">
        <v>89</v>
      </c>
      <c r="H83" s="51" t="s">
        <v>434</v>
      </c>
      <c r="I83" s="51">
        <v>23</v>
      </c>
      <c r="J83" s="51">
        <v>3</v>
      </c>
      <c r="K83" s="51" t="s">
        <v>434</v>
      </c>
      <c r="L83" s="51" t="s">
        <v>434</v>
      </c>
      <c r="M83" s="51" t="s">
        <v>434</v>
      </c>
      <c r="N83" s="51" t="s">
        <v>434</v>
      </c>
      <c r="O83" s="51">
        <v>12</v>
      </c>
      <c r="P83" s="51" t="s">
        <v>434</v>
      </c>
      <c r="Q83" s="51">
        <v>2</v>
      </c>
      <c r="R83" s="51" t="s">
        <v>434</v>
      </c>
      <c r="S83" s="51">
        <v>1</v>
      </c>
      <c r="T83" s="51" t="s">
        <v>434</v>
      </c>
      <c r="U83" s="51" t="s">
        <v>434</v>
      </c>
      <c r="V83" s="51" t="s">
        <v>434</v>
      </c>
      <c r="W83" s="51" t="s">
        <v>434</v>
      </c>
      <c r="X83" s="51" t="s">
        <v>434</v>
      </c>
      <c r="Y83" s="51" t="s">
        <v>434</v>
      </c>
      <c r="Z83" s="51">
        <v>178</v>
      </c>
      <c r="AA83" s="52"/>
    </row>
    <row r="84" spans="1:27" ht="12.75">
      <c r="A84" s="50"/>
      <c r="B84" s="50" t="s">
        <v>441</v>
      </c>
      <c r="C84" s="51">
        <v>1</v>
      </c>
      <c r="D84" s="51" t="s">
        <v>434</v>
      </c>
      <c r="E84" s="51" t="s">
        <v>434</v>
      </c>
      <c r="F84" s="51">
        <v>101</v>
      </c>
      <c r="G84" s="51">
        <v>257</v>
      </c>
      <c r="H84" s="51">
        <v>27</v>
      </c>
      <c r="I84" s="51">
        <v>64</v>
      </c>
      <c r="J84" s="51">
        <v>24</v>
      </c>
      <c r="K84" s="51" t="s">
        <v>434</v>
      </c>
      <c r="L84" s="51" t="s">
        <v>434</v>
      </c>
      <c r="M84" s="51" t="s">
        <v>434</v>
      </c>
      <c r="N84" s="51">
        <v>28</v>
      </c>
      <c r="O84" s="51">
        <v>89</v>
      </c>
      <c r="P84" s="51">
        <v>5</v>
      </c>
      <c r="Q84" s="51">
        <v>31</v>
      </c>
      <c r="R84" s="51" t="s">
        <v>434</v>
      </c>
      <c r="S84" s="51">
        <v>6</v>
      </c>
      <c r="T84" s="51" t="s">
        <v>434</v>
      </c>
      <c r="U84" s="51" t="s">
        <v>434</v>
      </c>
      <c r="V84" s="51">
        <v>2</v>
      </c>
      <c r="W84" s="51" t="s">
        <v>434</v>
      </c>
      <c r="X84" s="51" t="s">
        <v>434</v>
      </c>
      <c r="Y84" s="51" t="s">
        <v>434</v>
      </c>
      <c r="Z84" s="51">
        <v>635</v>
      </c>
      <c r="AA84" s="52"/>
    </row>
    <row r="85" spans="1:27" ht="12.75">
      <c r="A85" s="55"/>
      <c r="B85" s="55" t="s">
        <v>442</v>
      </c>
      <c r="C85" s="56" t="s">
        <v>434</v>
      </c>
      <c r="D85" s="56" t="s">
        <v>434</v>
      </c>
      <c r="E85" s="56" t="s">
        <v>434</v>
      </c>
      <c r="F85" s="56">
        <v>2</v>
      </c>
      <c r="G85" s="56" t="s">
        <v>434</v>
      </c>
      <c r="H85" s="56" t="s">
        <v>434</v>
      </c>
      <c r="I85" s="56" t="s">
        <v>434</v>
      </c>
      <c r="J85" s="56" t="s">
        <v>434</v>
      </c>
      <c r="K85" s="56" t="s">
        <v>434</v>
      </c>
      <c r="L85" s="56" t="s">
        <v>434</v>
      </c>
      <c r="M85" s="56" t="s">
        <v>434</v>
      </c>
      <c r="N85" s="56" t="s">
        <v>434</v>
      </c>
      <c r="O85" s="56" t="s">
        <v>434</v>
      </c>
      <c r="P85" s="56" t="s">
        <v>434</v>
      </c>
      <c r="Q85" s="56" t="s">
        <v>434</v>
      </c>
      <c r="R85" s="56" t="s">
        <v>434</v>
      </c>
      <c r="S85" s="56" t="s">
        <v>434</v>
      </c>
      <c r="T85" s="56" t="s">
        <v>434</v>
      </c>
      <c r="U85" s="56" t="s">
        <v>434</v>
      </c>
      <c r="V85" s="56" t="s">
        <v>434</v>
      </c>
      <c r="W85" s="56" t="s">
        <v>434</v>
      </c>
      <c r="X85" s="56" t="s">
        <v>434</v>
      </c>
      <c r="Y85" s="56" t="s">
        <v>434</v>
      </c>
      <c r="Z85" s="56">
        <v>2</v>
      </c>
      <c r="AA85" s="52"/>
    </row>
    <row r="86" spans="1:27" ht="12.75">
      <c r="A86" s="50" t="s">
        <v>453</v>
      </c>
      <c r="B86" s="50" t="s">
        <v>438</v>
      </c>
      <c r="C86" s="51">
        <v>691</v>
      </c>
      <c r="D86" s="51">
        <v>7</v>
      </c>
      <c r="E86" s="53">
        <v>1116</v>
      </c>
      <c r="F86" s="51">
        <v>31</v>
      </c>
      <c r="G86" s="51">
        <v>92</v>
      </c>
      <c r="H86" s="51">
        <v>1</v>
      </c>
      <c r="I86" s="51">
        <v>317</v>
      </c>
      <c r="J86" s="51">
        <v>6</v>
      </c>
      <c r="K86" s="51">
        <v>6</v>
      </c>
      <c r="L86" s="51">
        <v>29</v>
      </c>
      <c r="M86" s="51" t="s">
        <v>434</v>
      </c>
      <c r="N86" s="51" t="s">
        <v>434</v>
      </c>
      <c r="O86" s="51">
        <v>2</v>
      </c>
      <c r="P86" s="51" t="s">
        <v>434</v>
      </c>
      <c r="Q86" s="51" t="s">
        <v>434</v>
      </c>
      <c r="R86" s="51">
        <v>35</v>
      </c>
      <c r="S86" s="51" t="s">
        <v>434</v>
      </c>
      <c r="T86" s="51">
        <v>11</v>
      </c>
      <c r="U86" s="51" t="s">
        <v>434</v>
      </c>
      <c r="V86" s="51">
        <v>849</v>
      </c>
      <c r="W86" s="51">
        <v>57</v>
      </c>
      <c r="X86" s="51" t="s">
        <v>434</v>
      </c>
      <c r="Y86" s="51">
        <v>43</v>
      </c>
      <c r="Z86" s="53">
        <v>3293</v>
      </c>
      <c r="AA86" s="52"/>
    </row>
    <row r="87" spans="1:27" ht="12.75">
      <c r="A87" s="50"/>
      <c r="B87" s="50" t="s">
        <v>439</v>
      </c>
      <c r="C87" s="51">
        <v>982</v>
      </c>
      <c r="D87" s="51">
        <v>6</v>
      </c>
      <c r="E87" s="51">
        <v>841</v>
      </c>
      <c r="F87" s="51">
        <v>43</v>
      </c>
      <c r="G87" s="51">
        <v>77</v>
      </c>
      <c r="H87" s="51">
        <v>1</v>
      </c>
      <c r="I87" s="51">
        <v>286</v>
      </c>
      <c r="J87" s="51">
        <v>2</v>
      </c>
      <c r="K87" s="51">
        <v>15</v>
      </c>
      <c r="L87" s="51">
        <v>55</v>
      </c>
      <c r="M87" s="51" t="s">
        <v>434</v>
      </c>
      <c r="N87" s="51" t="s">
        <v>434</v>
      </c>
      <c r="O87" s="51">
        <v>9</v>
      </c>
      <c r="P87" s="51" t="s">
        <v>434</v>
      </c>
      <c r="Q87" s="51">
        <v>1</v>
      </c>
      <c r="R87" s="51">
        <v>29</v>
      </c>
      <c r="S87" s="51" t="s">
        <v>434</v>
      </c>
      <c r="T87" s="51">
        <v>7</v>
      </c>
      <c r="U87" s="51" t="s">
        <v>434</v>
      </c>
      <c r="V87" s="51">
        <v>999</v>
      </c>
      <c r="W87" s="51">
        <v>42</v>
      </c>
      <c r="X87" s="51" t="s">
        <v>434</v>
      </c>
      <c r="Y87" s="51">
        <v>32</v>
      </c>
      <c r="Z87" s="53">
        <v>3427</v>
      </c>
      <c r="AA87" s="52"/>
    </row>
    <row r="88" spans="1:27" ht="12.75">
      <c r="A88" s="50"/>
      <c r="B88" s="50" t="s">
        <v>440</v>
      </c>
      <c r="C88" s="51">
        <v>966</v>
      </c>
      <c r="D88" s="51">
        <v>1</v>
      </c>
      <c r="E88" s="51">
        <v>703</v>
      </c>
      <c r="F88" s="51">
        <v>45</v>
      </c>
      <c r="G88" s="51">
        <v>89</v>
      </c>
      <c r="H88" s="51" t="s">
        <v>434</v>
      </c>
      <c r="I88" s="51">
        <v>262</v>
      </c>
      <c r="J88" s="51">
        <v>3</v>
      </c>
      <c r="K88" s="51">
        <v>3</v>
      </c>
      <c r="L88" s="51">
        <v>81</v>
      </c>
      <c r="M88" s="51">
        <v>1</v>
      </c>
      <c r="N88" s="51" t="s">
        <v>434</v>
      </c>
      <c r="O88" s="51">
        <v>12</v>
      </c>
      <c r="P88" s="51" t="s">
        <v>434</v>
      </c>
      <c r="Q88" s="51">
        <v>2</v>
      </c>
      <c r="R88" s="51">
        <v>20</v>
      </c>
      <c r="S88" s="51">
        <v>1</v>
      </c>
      <c r="T88" s="51">
        <v>8</v>
      </c>
      <c r="U88" s="51" t="s">
        <v>434</v>
      </c>
      <c r="V88" s="51">
        <v>856</v>
      </c>
      <c r="W88" s="51">
        <v>36</v>
      </c>
      <c r="X88" s="51" t="s">
        <v>434</v>
      </c>
      <c r="Y88" s="51">
        <v>32</v>
      </c>
      <c r="Z88" s="53">
        <v>3121</v>
      </c>
      <c r="AA88" s="52"/>
    </row>
    <row r="89" spans="1:27" ht="12.75">
      <c r="A89" s="50"/>
      <c r="B89" s="50" t="s">
        <v>441</v>
      </c>
      <c r="C89" s="53">
        <v>5481</v>
      </c>
      <c r="D89" s="51">
        <v>6</v>
      </c>
      <c r="E89" s="53">
        <v>1758</v>
      </c>
      <c r="F89" s="51">
        <v>101</v>
      </c>
      <c r="G89" s="51">
        <v>257</v>
      </c>
      <c r="H89" s="51">
        <v>27</v>
      </c>
      <c r="I89" s="53">
        <v>1288</v>
      </c>
      <c r="J89" s="51">
        <v>24</v>
      </c>
      <c r="K89" s="51">
        <v>28</v>
      </c>
      <c r="L89" s="51">
        <v>668</v>
      </c>
      <c r="M89" s="51" t="s">
        <v>434</v>
      </c>
      <c r="N89" s="51">
        <v>28</v>
      </c>
      <c r="O89" s="51">
        <v>89</v>
      </c>
      <c r="P89" s="51">
        <v>5</v>
      </c>
      <c r="Q89" s="51">
        <v>31</v>
      </c>
      <c r="R89" s="51">
        <v>118</v>
      </c>
      <c r="S89" s="51">
        <v>6</v>
      </c>
      <c r="T89" s="51">
        <v>52</v>
      </c>
      <c r="U89" s="51" t="s">
        <v>434</v>
      </c>
      <c r="V89" s="53">
        <v>2690</v>
      </c>
      <c r="W89" s="51">
        <v>76</v>
      </c>
      <c r="X89" s="51" t="s">
        <v>434</v>
      </c>
      <c r="Y89" s="51">
        <v>64</v>
      </c>
      <c r="Z89" s="53">
        <v>12797</v>
      </c>
      <c r="AA89" s="52"/>
    </row>
    <row r="90" spans="1:27" ht="12.75">
      <c r="A90" s="55"/>
      <c r="B90" s="55" t="s">
        <v>442</v>
      </c>
      <c r="C90" s="56">
        <v>8</v>
      </c>
      <c r="D90" s="56" t="s">
        <v>434</v>
      </c>
      <c r="E90" s="56">
        <v>2</v>
      </c>
      <c r="F90" s="56">
        <v>2</v>
      </c>
      <c r="G90" s="56" t="s">
        <v>434</v>
      </c>
      <c r="H90" s="56" t="s">
        <v>434</v>
      </c>
      <c r="I90" s="56" t="s">
        <v>434</v>
      </c>
      <c r="J90" s="56" t="s">
        <v>434</v>
      </c>
      <c r="K90" s="56" t="s">
        <v>434</v>
      </c>
      <c r="L90" s="56" t="s">
        <v>434</v>
      </c>
      <c r="M90" s="56" t="s">
        <v>434</v>
      </c>
      <c r="N90" s="56" t="s">
        <v>434</v>
      </c>
      <c r="O90" s="56" t="s">
        <v>434</v>
      </c>
      <c r="P90" s="56" t="s">
        <v>434</v>
      </c>
      <c r="Q90" s="56" t="s">
        <v>434</v>
      </c>
      <c r="R90" s="56" t="s">
        <v>434</v>
      </c>
      <c r="S90" s="56" t="s">
        <v>434</v>
      </c>
      <c r="T90" s="56" t="s">
        <v>434</v>
      </c>
      <c r="U90" s="56" t="s">
        <v>434</v>
      </c>
      <c r="V90" s="56">
        <v>3</v>
      </c>
      <c r="W90" s="56" t="s">
        <v>434</v>
      </c>
      <c r="X90" s="56" t="s">
        <v>434</v>
      </c>
      <c r="Y90" s="56" t="s">
        <v>434</v>
      </c>
      <c r="Z90" s="56">
        <v>15</v>
      </c>
      <c r="AA90" s="52"/>
    </row>
    <row r="91" spans="1:27" ht="12.75">
      <c r="A91" s="50" t="s">
        <v>460</v>
      </c>
      <c r="C91" s="53">
        <v>8128</v>
      </c>
      <c r="D91" s="51">
        <v>20</v>
      </c>
      <c r="E91" s="53">
        <v>4420</v>
      </c>
      <c r="F91" s="51">
        <v>222</v>
      </c>
      <c r="G91" s="51">
        <v>515</v>
      </c>
      <c r="H91" s="51">
        <v>29</v>
      </c>
      <c r="I91" s="53">
        <v>2153</v>
      </c>
      <c r="J91" s="51">
        <v>35</v>
      </c>
      <c r="K91" s="51">
        <v>52</v>
      </c>
      <c r="L91" s="51">
        <v>833</v>
      </c>
      <c r="M91" s="51">
        <v>1</v>
      </c>
      <c r="N91" s="51">
        <v>28</v>
      </c>
      <c r="O91" s="51">
        <v>112</v>
      </c>
      <c r="P91" s="51">
        <v>5</v>
      </c>
      <c r="Q91" s="51">
        <v>34</v>
      </c>
      <c r="R91" s="51">
        <v>202</v>
      </c>
      <c r="S91" s="51">
        <v>7</v>
      </c>
      <c r="T91" s="51">
        <v>78</v>
      </c>
      <c r="U91" s="51" t="s">
        <v>434</v>
      </c>
      <c r="V91" s="53">
        <v>5397</v>
      </c>
      <c r="W91" s="51">
        <v>211</v>
      </c>
      <c r="X91" s="51" t="s">
        <v>434</v>
      </c>
      <c r="Y91" s="51">
        <v>171</v>
      </c>
      <c r="Z91" s="53">
        <v>22653</v>
      </c>
      <c r="AA91" s="52"/>
    </row>
    <row r="92" spans="1:27" ht="12.75">
      <c r="A92" s="50"/>
      <c r="B92" s="38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2"/>
    </row>
    <row r="93" spans="1:27" ht="12.75">
      <c r="A93" s="50" t="s">
        <v>447</v>
      </c>
      <c r="AA93" s="52"/>
    </row>
    <row r="94" spans="1:27" ht="12.75">
      <c r="A94" s="50"/>
      <c r="B94" s="50" t="s">
        <v>438</v>
      </c>
      <c r="C94" s="51">
        <v>20</v>
      </c>
      <c r="D94" s="51">
        <v>10</v>
      </c>
      <c r="E94" s="51">
        <v>129</v>
      </c>
      <c r="F94" s="51">
        <v>3</v>
      </c>
      <c r="G94" s="51">
        <v>63</v>
      </c>
      <c r="H94" s="51" t="s">
        <v>434</v>
      </c>
      <c r="I94" s="51">
        <v>2</v>
      </c>
      <c r="J94" s="51">
        <v>4</v>
      </c>
      <c r="K94" s="51">
        <v>30</v>
      </c>
      <c r="L94" s="51" t="s">
        <v>434</v>
      </c>
      <c r="M94" s="51">
        <v>10</v>
      </c>
      <c r="N94" s="51">
        <v>20</v>
      </c>
      <c r="O94" s="51">
        <v>84</v>
      </c>
      <c r="P94" s="51" t="s">
        <v>434</v>
      </c>
      <c r="Q94" s="51" t="s">
        <v>434</v>
      </c>
      <c r="R94" s="51">
        <v>7</v>
      </c>
      <c r="S94" s="51">
        <v>7</v>
      </c>
      <c r="T94" s="51" t="s">
        <v>434</v>
      </c>
      <c r="U94" s="51" t="s">
        <v>434</v>
      </c>
      <c r="V94" s="51">
        <v>10</v>
      </c>
      <c r="W94" s="51">
        <v>26</v>
      </c>
      <c r="X94" s="51" t="s">
        <v>434</v>
      </c>
      <c r="Y94" s="51">
        <v>49</v>
      </c>
      <c r="Z94" s="51">
        <v>474</v>
      </c>
      <c r="AA94" s="52"/>
    </row>
    <row r="95" spans="1:27" ht="12.75">
      <c r="A95" s="50"/>
      <c r="B95" s="50" t="s">
        <v>439</v>
      </c>
      <c r="C95" s="51">
        <v>32</v>
      </c>
      <c r="D95" s="51">
        <v>11</v>
      </c>
      <c r="E95" s="51">
        <v>77</v>
      </c>
      <c r="F95" s="51">
        <v>19</v>
      </c>
      <c r="G95" s="51">
        <v>256</v>
      </c>
      <c r="H95" s="51" t="s">
        <v>434</v>
      </c>
      <c r="I95" s="51" t="s">
        <v>434</v>
      </c>
      <c r="J95" s="51">
        <v>2</v>
      </c>
      <c r="K95" s="51">
        <v>14</v>
      </c>
      <c r="L95" s="51" t="s">
        <v>434</v>
      </c>
      <c r="M95" s="51">
        <v>6</v>
      </c>
      <c r="N95" s="51">
        <v>22</v>
      </c>
      <c r="O95" s="51">
        <v>155</v>
      </c>
      <c r="P95" s="51" t="s">
        <v>434</v>
      </c>
      <c r="Q95" s="51" t="s">
        <v>434</v>
      </c>
      <c r="R95" s="51">
        <v>34</v>
      </c>
      <c r="S95" s="51">
        <v>3</v>
      </c>
      <c r="T95" s="51">
        <v>3</v>
      </c>
      <c r="U95" s="51" t="s">
        <v>434</v>
      </c>
      <c r="V95" s="51">
        <v>17</v>
      </c>
      <c r="W95" s="51">
        <v>58</v>
      </c>
      <c r="X95" s="51" t="s">
        <v>434</v>
      </c>
      <c r="Y95" s="51">
        <v>114</v>
      </c>
      <c r="Z95" s="51">
        <v>823</v>
      </c>
      <c r="AA95" s="52"/>
    </row>
    <row r="96" spans="1:27" ht="12.75">
      <c r="A96" s="50"/>
      <c r="B96" s="50" t="s">
        <v>440</v>
      </c>
      <c r="C96" s="51">
        <v>52</v>
      </c>
      <c r="D96" s="51">
        <v>3</v>
      </c>
      <c r="E96" s="51">
        <v>43</v>
      </c>
      <c r="F96" s="51">
        <v>8</v>
      </c>
      <c r="G96" s="51">
        <v>71</v>
      </c>
      <c r="H96" s="51" t="s">
        <v>434</v>
      </c>
      <c r="I96" s="51" t="s">
        <v>434</v>
      </c>
      <c r="J96" s="51">
        <v>7</v>
      </c>
      <c r="K96" s="51">
        <v>2</v>
      </c>
      <c r="L96" s="51" t="s">
        <v>434</v>
      </c>
      <c r="M96" s="51">
        <v>1</v>
      </c>
      <c r="N96" s="51">
        <v>9</v>
      </c>
      <c r="O96" s="51">
        <v>374</v>
      </c>
      <c r="P96" s="51" t="s">
        <v>434</v>
      </c>
      <c r="Q96" s="51" t="s">
        <v>434</v>
      </c>
      <c r="R96" s="51">
        <v>1</v>
      </c>
      <c r="S96" s="51" t="s">
        <v>434</v>
      </c>
      <c r="T96" s="51">
        <v>1</v>
      </c>
      <c r="U96" s="51" t="s">
        <v>434</v>
      </c>
      <c r="V96" s="51">
        <v>6</v>
      </c>
      <c r="W96" s="51">
        <v>10</v>
      </c>
      <c r="X96" s="51" t="s">
        <v>434</v>
      </c>
      <c r="Y96" s="51">
        <v>71</v>
      </c>
      <c r="Z96" s="51">
        <v>659</v>
      </c>
      <c r="AA96" s="52"/>
    </row>
    <row r="97" spans="1:27" ht="12.75">
      <c r="A97" s="50"/>
      <c r="B97" s="50" t="s">
        <v>441</v>
      </c>
      <c r="C97" s="51">
        <v>40</v>
      </c>
      <c r="D97" s="51">
        <v>9</v>
      </c>
      <c r="E97" s="51">
        <v>289</v>
      </c>
      <c r="F97" s="51">
        <v>9</v>
      </c>
      <c r="G97" s="51">
        <v>75</v>
      </c>
      <c r="H97" s="51" t="s">
        <v>434</v>
      </c>
      <c r="I97" s="51">
        <v>1</v>
      </c>
      <c r="J97" s="51">
        <v>21</v>
      </c>
      <c r="K97" s="51">
        <v>4</v>
      </c>
      <c r="L97" s="51">
        <v>4</v>
      </c>
      <c r="M97" s="51" t="s">
        <v>434</v>
      </c>
      <c r="N97" s="51">
        <v>21</v>
      </c>
      <c r="O97" s="53">
        <v>1907</v>
      </c>
      <c r="P97" s="51" t="s">
        <v>434</v>
      </c>
      <c r="Q97" s="51" t="s">
        <v>434</v>
      </c>
      <c r="R97" s="51">
        <v>3</v>
      </c>
      <c r="S97" s="51">
        <v>6</v>
      </c>
      <c r="T97" s="51" t="s">
        <v>434</v>
      </c>
      <c r="U97" s="51" t="s">
        <v>434</v>
      </c>
      <c r="V97" s="51">
        <v>50</v>
      </c>
      <c r="W97" s="51">
        <v>14</v>
      </c>
      <c r="X97" s="51" t="s">
        <v>434</v>
      </c>
      <c r="Y97" s="51">
        <v>103</v>
      </c>
      <c r="Z97" s="53">
        <v>2556</v>
      </c>
      <c r="AA97" s="52"/>
    </row>
    <row r="98" spans="1:27" ht="12.75">
      <c r="A98" s="55"/>
      <c r="B98" s="55" t="s">
        <v>442</v>
      </c>
      <c r="C98" s="56">
        <v>1</v>
      </c>
      <c r="D98" s="56" t="s">
        <v>434</v>
      </c>
      <c r="E98" s="56" t="s">
        <v>434</v>
      </c>
      <c r="F98" s="56" t="s">
        <v>434</v>
      </c>
      <c r="G98" s="56" t="s">
        <v>434</v>
      </c>
      <c r="H98" s="56" t="s">
        <v>434</v>
      </c>
      <c r="I98" s="56" t="s">
        <v>434</v>
      </c>
      <c r="J98" s="56" t="s">
        <v>434</v>
      </c>
      <c r="K98" s="56" t="s">
        <v>434</v>
      </c>
      <c r="L98" s="56" t="s">
        <v>434</v>
      </c>
      <c r="M98" s="56" t="s">
        <v>434</v>
      </c>
      <c r="N98" s="56">
        <v>1</v>
      </c>
      <c r="O98" s="56">
        <v>37</v>
      </c>
      <c r="P98" s="56" t="s">
        <v>434</v>
      </c>
      <c r="Q98" s="56" t="s">
        <v>434</v>
      </c>
      <c r="R98" s="56" t="s">
        <v>434</v>
      </c>
      <c r="S98" s="56" t="s">
        <v>434</v>
      </c>
      <c r="T98" s="56" t="s">
        <v>434</v>
      </c>
      <c r="U98" s="56" t="s">
        <v>434</v>
      </c>
      <c r="V98" s="56" t="s">
        <v>434</v>
      </c>
      <c r="W98" s="56" t="s">
        <v>434</v>
      </c>
      <c r="X98" s="56" t="s">
        <v>434</v>
      </c>
      <c r="Y98" s="56" t="s">
        <v>434</v>
      </c>
      <c r="Z98" s="56">
        <v>39</v>
      </c>
      <c r="AA98" s="52"/>
    </row>
    <row r="99" spans="1:27" ht="12.75">
      <c r="A99" s="50" t="s">
        <v>459</v>
      </c>
      <c r="B99" s="50"/>
      <c r="C99" s="51">
        <v>145</v>
      </c>
      <c r="D99" s="51">
        <v>33</v>
      </c>
      <c r="E99" s="51">
        <v>538</v>
      </c>
      <c r="F99" s="51">
        <v>39</v>
      </c>
      <c r="G99" s="51">
        <v>465</v>
      </c>
      <c r="H99" s="51" t="s">
        <v>434</v>
      </c>
      <c r="I99" s="51">
        <v>3</v>
      </c>
      <c r="J99" s="51">
        <v>34</v>
      </c>
      <c r="K99" s="51">
        <v>50</v>
      </c>
      <c r="L99" s="51">
        <v>4</v>
      </c>
      <c r="M99" s="51">
        <v>17</v>
      </c>
      <c r="N99" s="51">
        <v>73</v>
      </c>
      <c r="O99" s="53">
        <v>2557</v>
      </c>
      <c r="P99" s="51" t="s">
        <v>434</v>
      </c>
      <c r="Q99" s="51" t="s">
        <v>434</v>
      </c>
      <c r="R99" s="51">
        <v>45</v>
      </c>
      <c r="S99" s="51">
        <v>16</v>
      </c>
      <c r="T99" s="51">
        <v>4</v>
      </c>
      <c r="U99" s="51" t="s">
        <v>434</v>
      </c>
      <c r="V99" s="51">
        <v>83</v>
      </c>
      <c r="W99" s="51">
        <v>108</v>
      </c>
      <c r="X99" s="51" t="s">
        <v>434</v>
      </c>
      <c r="Y99" s="51">
        <v>337</v>
      </c>
      <c r="Z99" s="53">
        <v>4551</v>
      </c>
      <c r="AA99" s="52"/>
    </row>
    <row r="100" spans="1:27" ht="12.75">
      <c r="A100" s="50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2"/>
    </row>
    <row r="101" spans="1:27" ht="12.75">
      <c r="A101" s="50" t="s">
        <v>454</v>
      </c>
      <c r="B101" s="39"/>
      <c r="C101" s="52"/>
      <c r="D101" s="52"/>
      <c r="E101" s="52"/>
      <c r="F101" s="52"/>
      <c r="G101" s="52"/>
      <c r="H101" s="52"/>
      <c r="I101" s="46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ht="12.75">
      <c r="A102" s="50"/>
      <c r="B102" s="50" t="s">
        <v>438</v>
      </c>
      <c r="C102" s="51">
        <v>711</v>
      </c>
      <c r="D102" s="51">
        <v>17</v>
      </c>
      <c r="E102" s="53">
        <v>1245</v>
      </c>
      <c r="F102" s="51">
        <v>34</v>
      </c>
      <c r="G102" s="51">
        <v>155</v>
      </c>
      <c r="H102" s="51">
        <v>1</v>
      </c>
      <c r="I102" s="51">
        <v>319</v>
      </c>
      <c r="J102" s="51">
        <v>10</v>
      </c>
      <c r="K102" s="51">
        <v>36</v>
      </c>
      <c r="L102" s="51">
        <v>29</v>
      </c>
      <c r="M102" s="51">
        <v>10</v>
      </c>
      <c r="N102" s="51">
        <v>20</v>
      </c>
      <c r="O102" s="51">
        <v>86</v>
      </c>
      <c r="P102" s="51" t="s">
        <v>434</v>
      </c>
      <c r="Q102" s="51" t="s">
        <v>434</v>
      </c>
      <c r="R102" s="51">
        <v>42</v>
      </c>
      <c r="S102" s="51">
        <v>7</v>
      </c>
      <c r="T102" s="51">
        <v>11</v>
      </c>
      <c r="U102" s="51" t="s">
        <v>434</v>
      </c>
      <c r="V102" s="51">
        <v>859</v>
      </c>
      <c r="W102" s="51">
        <v>83</v>
      </c>
      <c r="X102" s="51" t="s">
        <v>434</v>
      </c>
      <c r="Y102" s="51">
        <v>92</v>
      </c>
      <c r="Z102" s="53">
        <v>3767</v>
      </c>
      <c r="AA102" s="52"/>
    </row>
    <row r="103" spans="1:27" ht="12.75">
      <c r="A103" s="61"/>
      <c r="B103" s="50" t="s">
        <v>439</v>
      </c>
      <c r="C103" s="53">
        <v>1014</v>
      </c>
      <c r="D103" s="51">
        <v>17</v>
      </c>
      <c r="E103" s="51">
        <v>918</v>
      </c>
      <c r="F103" s="51">
        <v>62</v>
      </c>
      <c r="G103" s="51">
        <v>333</v>
      </c>
      <c r="H103" s="51">
        <v>1</v>
      </c>
      <c r="I103" s="51">
        <v>286</v>
      </c>
      <c r="J103" s="51">
        <v>4</v>
      </c>
      <c r="K103" s="51">
        <v>29</v>
      </c>
      <c r="L103" s="51">
        <v>55</v>
      </c>
      <c r="M103" s="51">
        <v>6</v>
      </c>
      <c r="N103" s="51">
        <v>22</v>
      </c>
      <c r="O103" s="51">
        <v>164</v>
      </c>
      <c r="P103" s="51" t="s">
        <v>434</v>
      </c>
      <c r="Q103" s="51">
        <v>1</v>
      </c>
      <c r="R103" s="51">
        <v>63</v>
      </c>
      <c r="S103" s="51">
        <v>3</v>
      </c>
      <c r="T103" s="51">
        <v>10</v>
      </c>
      <c r="U103" s="51" t="s">
        <v>434</v>
      </c>
      <c r="V103" s="53">
        <v>1016</v>
      </c>
      <c r="W103" s="51">
        <v>100</v>
      </c>
      <c r="X103" s="51" t="s">
        <v>434</v>
      </c>
      <c r="Y103" s="51">
        <v>146</v>
      </c>
      <c r="Z103" s="53">
        <v>4250</v>
      </c>
      <c r="AA103" s="52"/>
    </row>
    <row r="104" spans="1:27" ht="12.75">
      <c r="A104" s="61"/>
      <c r="B104" s="50" t="s">
        <v>440</v>
      </c>
      <c r="C104" s="53">
        <v>1018</v>
      </c>
      <c r="D104" s="51">
        <v>4</v>
      </c>
      <c r="E104" s="51">
        <v>746</v>
      </c>
      <c r="F104" s="51">
        <v>53</v>
      </c>
      <c r="G104" s="51">
        <v>160</v>
      </c>
      <c r="H104" s="51" t="s">
        <v>434</v>
      </c>
      <c r="I104" s="51">
        <v>262</v>
      </c>
      <c r="J104" s="51">
        <v>10</v>
      </c>
      <c r="K104" s="51">
        <v>5</v>
      </c>
      <c r="L104" s="51">
        <v>81</v>
      </c>
      <c r="M104" s="51">
        <v>2</v>
      </c>
      <c r="N104" s="51">
        <v>9</v>
      </c>
      <c r="O104" s="51">
        <v>386</v>
      </c>
      <c r="P104" s="51" t="s">
        <v>434</v>
      </c>
      <c r="Q104" s="51">
        <v>2</v>
      </c>
      <c r="R104" s="51">
        <v>21</v>
      </c>
      <c r="S104" s="51">
        <v>1</v>
      </c>
      <c r="T104" s="51">
        <v>9</v>
      </c>
      <c r="U104" s="51" t="s">
        <v>434</v>
      </c>
      <c r="V104" s="51">
        <v>862</v>
      </c>
      <c r="W104" s="51">
        <v>46</v>
      </c>
      <c r="X104" s="51" t="s">
        <v>434</v>
      </c>
      <c r="Y104" s="51">
        <v>103</v>
      </c>
      <c r="Z104" s="53">
        <v>3780</v>
      </c>
      <c r="AA104" s="52"/>
    </row>
    <row r="105" spans="1:27" ht="12.75">
      <c r="A105" s="61"/>
      <c r="B105" s="50" t="s">
        <v>441</v>
      </c>
      <c r="C105" s="53">
        <v>5521</v>
      </c>
      <c r="D105" s="51">
        <v>15</v>
      </c>
      <c r="E105" s="53">
        <v>2047</v>
      </c>
      <c r="F105" s="51">
        <v>110</v>
      </c>
      <c r="G105" s="51">
        <v>332</v>
      </c>
      <c r="H105" s="51">
        <v>27</v>
      </c>
      <c r="I105" s="53">
        <v>1289</v>
      </c>
      <c r="J105" s="51">
        <v>45</v>
      </c>
      <c r="K105" s="51">
        <v>32</v>
      </c>
      <c r="L105" s="51">
        <v>672</v>
      </c>
      <c r="M105" s="51" t="s">
        <v>434</v>
      </c>
      <c r="N105" s="51">
        <v>49</v>
      </c>
      <c r="O105" s="53">
        <v>1996</v>
      </c>
      <c r="P105" s="51">
        <v>5</v>
      </c>
      <c r="Q105" s="51">
        <v>31</v>
      </c>
      <c r="R105" s="51">
        <v>121</v>
      </c>
      <c r="S105" s="51">
        <v>12</v>
      </c>
      <c r="T105" s="51">
        <v>52</v>
      </c>
      <c r="U105" s="51" t="s">
        <v>434</v>
      </c>
      <c r="V105" s="53">
        <v>2740</v>
      </c>
      <c r="W105" s="51">
        <v>90</v>
      </c>
      <c r="X105" s="51" t="s">
        <v>434</v>
      </c>
      <c r="Y105" s="51">
        <v>167</v>
      </c>
      <c r="Z105" s="53">
        <v>15353</v>
      </c>
      <c r="AA105" s="52"/>
    </row>
    <row r="106" spans="1:27" ht="12.75">
      <c r="A106" s="63"/>
      <c r="B106" s="55" t="s">
        <v>442</v>
      </c>
      <c r="C106" s="56">
        <v>9</v>
      </c>
      <c r="D106" s="56" t="s">
        <v>434</v>
      </c>
      <c r="E106" s="56">
        <v>2</v>
      </c>
      <c r="F106" s="56">
        <v>2</v>
      </c>
      <c r="G106" s="56" t="s">
        <v>434</v>
      </c>
      <c r="H106" s="56" t="s">
        <v>434</v>
      </c>
      <c r="I106" s="56" t="s">
        <v>434</v>
      </c>
      <c r="J106" s="56" t="s">
        <v>434</v>
      </c>
      <c r="K106" s="56" t="s">
        <v>434</v>
      </c>
      <c r="L106" s="56" t="s">
        <v>434</v>
      </c>
      <c r="M106" s="56" t="s">
        <v>434</v>
      </c>
      <c r="N106" s="56">
        <v>1</v>
      </c>
      <c r="O106" s="56">
        <v>37</v>
      </c>
      <c r="P106" s="56" t="s">
        <v>434</v>
      </c>
      <c r="Q106" s="56" t="s">
        <v>434</v>
      </c>
      <c r="R106" s="56" t="s">
        <v>434</v>
      </c>
      <c r="S106" s="56" t="s">
        <v>434</v>
      </c>
      <c r="T106" s="56" t="s">
        <v>434</v>
      </c>
      <c r="U106" s="56" t="s">
        <v>434</v>
      </c>
      <c r="V106" s="56">
        <v>3</v>
      </c>
      <c r="W106" s="56" t="s">
        <v>434</v>
      </c>
      <c r="X106" s="56" t="s">
        <v>434</v>
      </c>
      <c r="Y106" s="56" t="s">
        <v>434</v>
      </c>
      <c r="Z106" s="56">
        <v>54</v>
      </c>
      <c r="AA106" s="52"/>
    </row>
    <row r="107" spans="1:27" ht="12.75">
      <c r="A107" s="61" t="s">
        <v>458</v>
      </c>
      <c r="C107" s="53">
        <v>8273</v>
      </c>
      <c r="D107" s="51">
        <v>53</v>
      </c>
      <c r="E107" s="53">
        <v>4958</v>
      </c>
      <c r="F107" s="51">
        <v>261</v>
      </c>
      <c r="G107" s="51">
        <v>980</v>
      </c>
      <c r="H107" s="51">
        <v>29</v>
      </c>
      <c r="I107" s="53">
        <v>2156</v>
      </c>
      <c r="J107" s="51">
        <v>69</v>
      </c>
      <c r="K107" s="51">
        <v>102</v>
      </c>
      <c r="L107" s="51">
        <v>837</v>
      </c>
      <c r="M107" s="51">
        <v>18</v>
      </c>
      <c r="N107" s="51">
        <v>101</v>
      </c>
      <c r="O107" s="53">
        <v>2669</v>
      </c>
      <c r="P107" s="51">
        <v>5</v>
      </c>
      <c r="Q107" s="51">
        <v>34</v>
      </c>
      <c r="R107" s="51">
        <v>247</v>
      </c>
      <c r="S107" s="51">
        <v>23</v>
      </c>
      <c r="T107" s="51">
        <v>82</v>
      </c>
      <c r="U107" s="51" t="s">
        <v>434</v>
      </c>
      <c r="V107" s="53">
        <v>5480</v>
      </c>
      <c r="W107" s="51">
        <v>319</v>
      </c>
      <c r="X107" s="51" t="s">
        <v>434</v>
      </c>
      <c r="Y107" s="51">
        <v>508</v>
      </c>
      <c r="Z107" s="53">
        <v>27204</v>
      </c>
      <c r="AA107" s="52"/>
    </row>
    <row r="108" spans="1:27" ht="12.75">
      <c r="A108" s="6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:27" ht="12.75">
      <c r="A109" s="59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 ht="12.75">
      <c r="A110" s="47" t="s">
        <v>457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 ht="12.75">
      <c r="A111" s="64" t="s">
        <v>468</v>
      </c>
      <c r="C111" s="48"/>
      <c r="D111" s="48"/>
      <c r="E111" s="48"/>
      <c r="F111" s="48"/>
      <c r="G111" s="4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</row>
    <row r="112" spans="1:27" ht="12.75">
      <c r="A112" s="49"/>
      <c r="B112" s="39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3:27" ht="12.75">
      <c r="C113" s="50"/>
      <c r="D113" s="50"/>
      <c r="E113" s="50"/>
      <c r="F113" s="50"/>
      <c r="G113" s="51"/>
      <c r="H113" s="52"/>
      <c r="I113" s="52"/>
      <c r="J113" s="52"/>
      <c r="K113" s="50"/>
      <c r="L113" s="50"/>
      <c r="M113" s="50"/>
      <c r="N113" s="50"/>
      <c r="O113" s="51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3:15" ht="12.75">
      <c r="C114" s="45"/>
      <c r="D114" s="45"/>
      <c r="E114" s="45"/>
      <c r="F114" s="45"/>
      <c r="G114" s="45"/>
      <c r="K114" s="45"/>
      <c r="L114" s="45"/>
      <c r="M114" s="45"/>
      <c r="N114" s="45"/>
      <c r="O114" s="45"/>
    </row>
    <row r="115" spans="3:15" ht="12.75">
      <c r="C115" s="45"/>
      <c r="D115" s="45"/>
      <c r="E115" s="45"/>
      <c r="F115" s="45"/>
      <c r="G115" s="45"/>
      <c r="K115" s="45"/>
      <c r="L115" s="45"/>
      <c r="M115" s="45"/>
      <c r="N115" s="45"/>
      <c r="O115" s="45"/>
    </row>
    <row r="116" spans="3:15" ht="12.75">
      <c r="C116" s="45"/>
      <c r="D116" s="45"/>
      <c r="E116" s="45"/>
      <c r="F116" s="45"/>
      <c r="G116" s="45"/>
      <c r="K116" s="45"/>
      <c r="L116" s="45"/>
      <c r="M116" s="45"/>
      <c r="N116" s="45"/>
      <c r="O116" s="45"/>
    </row>
    <row r="117" spans="3:15" ht="12.75">
      <c r="C117" s="45"/>
      <c r="D117" s="45"/>
      <c r="E117" s="45"/>
      <c r="F117" s="45"/>
      <c r="G117" s="45"/>
      <c r="K117" s="45"/>
      <c r="L117" s="45"/>
      <c r="M117" s="45"/>
      <c r="N117" s="45"/>
      <c r="O117" s="45"/>
    </row>
    <row r="118" spans="3:15" ht="12.75">
      <c r="C118" s="45"/>
      <c r="D118" s="45"/>
      <c r="E118" s="45"/>
      <c r="F118" s="45"/>
      <c r="G118" s="45"/>
      <c r="K118" s="45"/>
      <c r="L118" s="45"/>
      <c r="M118" s="45"/>
      <c r="N118" s="45"/>
      <c r="O118" s="45"/>
    </row>
    <row r="119" spans="3:7" ht="12.75">
      <c r="C119" s="45"/>
      <c r="D119" s="45"/>
      <c r="E119" s="45"/>
      <c r="F119" s="45"/>
      <c r="G119" s="45"/>
    </row>
    <row r="120" spans="3:7" ht="12.75">
      <c r="C120" s="45"/>
      <c r="D120" s="45"/>
      <c r="E120" s="45"/>
      <c r="F120" s="45"/>
      <c r="G120" s="45"/>
    </row>
    <row r="121" spans="1:17" ht="12.75">
      <c r="A121" s="49"/>
      <c r="B121" s="39"/>
      <c r="G121" s="46"/>
      <c r="I121" s="39"/>
      <c r="Q121" s="46"/>
    </row>
    <row r="123" spans="1:16" ht="12.75">
      <c r="A123" s="49"/>
      <c r="B123" s="39"/>
      <c r="I123" s="39"/>
      <c r="P123" s="46"/>
    </row>
    <row r="124" spans="3:7" ht="12.75">
      <c r="C124" s="47"/>
      <c r="D124" s="47"/>
      <c r="E124" s="47"/>
      <c r="F124" s="47"/>
      <c r="G124" s="43"/>
    </row>
    <row r="125" spans="3:7" ht="12.75">
      <c r="C125" s="45"/>
      <c r="D125" s="45"/>
      <c r="E125" s="45"/>
      <c r="F125" s="45"/>
      <c r="G125" s="45"/>
    </row>
    <row r="126" spans="3:7" ht="12.75">
      <c r="C126" s="45"/>
      <c r="D126" s="45"/>
      <c r="E126" s="45"/>
      <c r="F126" s="45"/>
      <c r="G126" s="45"/>
    </row>
    <row r="127" spans="3:7" ht="12.75">
      <c r="C127" s="45"/>
      <c r="D127" s="45"/>
      <c r="E127" s="45"/>
      <c r="F127" s="45"/>
      <c r="G127" s="45"/>
    </row>
    <row r="128" spans="3:7" ht="12.75">
      <c r="C128" s="45"/>
      <c r="D128" s="45"/>
      <c r="E128" s="45"/>
      <c r="F128" s="45"/>
      <c r="G128" s="45"/>
    </row>
    <row r="129" spans="3:7" ht="12.75">
      <c r="C129" s="45"/>
      <c r="D129" s="45"/>
      <c r="E129" s="45"/>
      <c r="F129" s="45"/>
      <c r="G129" s="45"/>
    </row>
    <row r="130" spans="3:7" ht="12.75">
      <c r="C130" s="45"/>
      <c r="D130" s="45"/>
      <c r="E130" s="45"/>
      <c r="F130" s="45"/>
      <c r="G130" s="45"/>
    </row>
    <row r="132" spans="1:9" ht="12.75">
      <c r="A132" s="49"/>
      <c r="B132" s="39"/>
      <c r="I132" s="39"/>
    </row>
    <row r="133" spans="3:15" ht="12.75">
      <c r="C133" s="47"/>
      <c r="D133" s="47"/>
      <c r="E133" s="47"/>
      <c r="F133" s="47"/>
      <c r="G133" s="43"/>
      <c r="K133" s="47"/>
      <c r="L133" s="47"/>
      <c r="M133" s="47"/>
      <c r="N133" s="47"/>
      <c r="O133" s="43"/>
    </row>
    <row r="134" spans="3:15" ht="12.75">
      <c r="C134" s="45"/>
      <c r="D134" s="45"/>
      <c r="E134" s="45"/>
      <c r="F134" s="45"/>
      <c r="G134" s="45"/>
      <c r="K134" s="46"/>
      <c r="L134" s="45"/>
      <c r="M134" s="45"/>
      <c r="N134" s="45"/>
      <c r="O134" s="45"/>
    </row>
    <row r="135" spans="3:15" ht="12.75">
      <c r="C135" s="45"/>
      <c r="D135" s="45"/>
      <c r="E135" s="45"/>
      <c r="F135" s="45"/>
      <c r="G135" s="45"/>
      <c r="K135" s="45"/>
      <c r="L135" s="45"/>
      <c r="M135" s="45"/>
      <c r="N135" s="45"/>
      <c r="O135" s="45"/>
    </row>
    <row r="136" spans="3:15" ht="12.75">
      <c r="C136" s="45"/>
      <c r="D136" s="45"/>
      <c r="E136" s="45"/>
      <c r="F136" s="45"/>
      <c r="G136" s="45"/>
      <c r="K136" s="45"/>
      <c r="L136" s="45"/>
      <c r="M136" s="45"/>
      <c r="N136" s="45"/>
      <c r="O136" s="45"/>
    </row>
    <row r="137" spans="3:15" ht="12.75">
      <c r="C137" s="45"/>
      <c r="D137" s="45"/>
      <c r="E137" s="45"/>
      <c r="F137" s="45"/>
      <c r="G137" s="45"/>
      <c r="K137" s="45"/>
      <c r="L137" s="45"/>
      <c r="M137" s="45"/>
      <c r="N137" s="45"/>
      <c r="O137" s="45"/>
    </row>
    <row r="138" spans="3:15" ht="12.75">
      <c r="C138" s="45"/>
      <c r="D138" s="45"/>
      <c r="E138" s="45"/>
      <c r="F138" s="45"/>
      <c r="G138" s="45"/>
      <c r="K138" s="45"/>
      <c r="L138" s="45"/>
      <c r="M138" s="45"/>
      <c r="N138" s="45"/>
      <c r="O138" s="45"/>
    </row>
    <row r="139" spans="3:7" ht="12.75">
      <c r="C139" s="45"/>
      <c r="D139" s="45"/>
      <c r="E139" s="45"/>
      <c r="F139" s="45"/>
      <c r="G139" s="45"/>
    </row>
  </sheetData>
  <sheetProtection/>
  <printOptions/>
  <pageMargins left="0.1968503937007874" right="0.1968503937007874" top="1.1811023622047245" bottom="0.3937007874015748" header="0" footer="0"/>
  <pageSetup fitToHeight="1" fitToWidth="1" horizontalDpi="180" verticalDpi="180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0.7109375" style="0" customWidth="1"/>
    <col min="2" max="25" width="7.7109375" style="2" customWidth="1"/>
  </cols>
  <sheetData>
    <row r="1" ht="12.75">
      <c r="A1" s="1" t="s">
        <v>35</v>
      </c>
    </row>
    <row r="2" spans="2:26" ht="56.25">
      <c r="B2" s="3" t="s">
        <v>23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10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24</v>
      </c>
      <c r="V2" s="3" t="s">
        <v>18</v>
      </c>
      <c r="W2" s="3" t="s">
        <v>25</v>
      </c>
      <c r="X2" s="3" t="s">
        <v>26</v>
      </c>
      <c r="Y2" s="3" t="s">
        <v>27</v>
      </c>
      <c r="Z2" s="4" t="s">
        <v>19</v>
      </c>
    </row>
    <row r="3" spans="1:26" ht="12.75">
      <c r="A3" t="s">
        <v>28</v>
      </c>
      <c r="B3" s="2">
        <v>243</v>
      </c>
      <c r="C3" s="5">
        <v>65911</v>
      </c>
      <c r="D3" s="2">
        <v>51218</v>
      </c>
      <c r="E3" s="5">
        <v>27488</v>
      </c>
      <c r="F3" s="2">
        <v>18924</v>
      </c>
      <c r="G3" s="2">
        <v>31521</v>
      </c>
      <c r="H3" s="2">
        <v>5100</v>
      </c>
      <c r="I3" s="2">
        <v>9776</v>
      </c>
      <c r="J3" s="2">
        <v>5924</v>
      </c>
      <c r="K3" s="2">
        <v>3155</v>
      </c>
      <c r="L3" s="2">
        <v>4247</v>
      </c>
      <c r="M3" s="2">
        <v>3523</v>
      </c>
      <c r="N3" s="2">
        <v>22829</v>
      </c>
      <c r="O3" s="2">
        <v>13923</v>
      </c>
      <c r="P3" s="2">
        <v>3254</v>
      </c>
      <c r="Q3" s="2">
        <v>1504</v>
      </c>
      <c r="R3" s="2">
        <v>382</v>
      </c>
      <c r="S3" s="2">
        <v>1086</v>
      </c>
      <c r="T3" s="2">
        <v>693</v>
      </c>
      <c r="U3" s="2">
        <v>898</v>
      </c>
      <c r="V3" s="2">
        <v>278</v>
      </c>
      <c r="W3" s="2">
        <v>401</v>
      </c>
      <c r="Z3" s="2">
        <f>SUM(B3:Y3)</f>
        <v>272278</v>
      </c>
    </row>
    <row r="4" spans="1:26" ht="12.75">
      <c r="A4" t="s">
        <v>29</v>
      </c>
      <c r="B4" s="2">
        <v>10</v>
      </c>
      <c r="C4" s="2">
        <v>14009</v>
      </c>
      <c r="D4" s="2">
        <v>12359</v>
      </c>
      <c r="E4" s="2">
        <v>5073</v>
      </c>
      <c r="F4" s="2">
        <v>97</v>
      </c>
      <c r="G4" s="2">
        <v>3302</v>
      </c>
      <c r="H4" s="2">
        <v>97</v>
      </c>
      <c r="I4" s="2">
        <v>27</v>
      </c>
      <c r="J4" s="2">
        <v>309</v>
      </c>
      <c r="K4" s="2">
        <v>105</v>
      </c>
      <c r="L4" s="2">
        <v>55</v>
      </c>
      <c r="M4" s="2">
        <v>13</v>
      </c>
      <c r="N4" s="2">
        <v>333</v>
      </c>
      <c r="O4" s="2">
        <v>65</v>
      </c>
      <c r="P4" s="2">
        <v>10</v>
      </c>
      <c r="Q4" s="2">
        <v>30</v>
      </c>
      <c r="S4" s="2">
        <v>37</v>
      </c>
      <c r="T4" s="2">
        <v>82</v>
      </c>
      <c r="U4" s="2">
        <v>1</v>
      </c>
      <c r="V4" s="2">
        <v>17</v>
      </c>
      <c r="W4" s="2">
        <v>166</v>
      </c>
      <c r="Z4" s="2">
        <f aca="true" t="shared" si="0" ref="Z4:Z9">SUM(B4:Y4)</f>
        <v>36197</v>
      </c>
    </row>
    <row r="5" spans="1:26" ht="12.75">
      <c r="A5" t="s">
        <v>30</v>
      </c>
      <c r="B5" s="2">
        <v>112</v>
      </c>
      <c r="C5" s="2">
        <v>14304</v>
      </c>
      <c r="D5" s="2">
        <v>25202</v>
      </c>
      <c r="E5" s="2">
        <v>16469</v>
      </c>
      <c r="F5" s="2">
        <v>3306</v>
      </c>
      <c r="G5" s="2">
        <v>5616</v>
      </c>
      <c r="H5" s="2">
        <v>390</v>
      </c>
      <c r="I5" s="2">
        <v>137</v>
      </c>
      <c r="J5" s="2">
        <v>380</v>
      </c>
      <c r="K5" s="2">
        <v>300</v>
      </c>
      <c r="L5" s="2">
        <v>118</v>
      </c>
      <c r="M5" s="2">
        <v>38</v>
      </c>
      <c r="N5" s="2">
        <v>3581</v>
      </c>
      <c r="O5" s="2">
        <v>251</v>
      </c>
      <c r="P5" s="2">
        <v>43</v>
      </c>
      <c r="Q5" s="2">
        <v>365</v>
      </c>
      <c r="R5" s="2">
        <v>185</v>
      </c>
      <c r="S5" s="2">
        <v>515</v>
      </c>
      <c r="T5" s="2">
        <v>113</v>
      </c>
      <c r="U5" s="2">
        <v>100</v>
      </c>
      <c r="V5" s="2">
        <v>42</v>
      </c>
      <c r="W5" s="2">
        <v>123</v>
      </c>
      <c r="Z5" s="2">
        <f t="shared" si="0"/>
        <v>71690</v>
      </c>
    </row>
    <row r="6" spans="1:28" ht="12.75">
      <c r="A6" t="s">
        <v>34</v>
      </c>
      <c r="C6" s="2">
        <v>705</v>
      </c>
      <c r="D6" s="2">
        <v>1243</v>
      </c>
      <c r="E6" s="2">
        <v>363</v>
      </c>
      <c r="F6" s="2">
        <v>15</v>
      </c>
      <c r="G6" s="2">
        <v>388</v>
      </c>
      <c r="H6" s="2">
        <v>1</v>
      </c>
      <c r="I6" s="2">
        <v>2</v>
      </c>
      <c r="J6" s="2">
        <v>29</v>
      </c>
      <c r="K6" s="2">
        <v>3</v>
      </c>
      <c r="L6" s="2">
        <v>3</v>
      </c>
      <c r="N6" s="2">
        <v>82</v>
      </c>
      <c r="P6" s="2">
        <v>5</v>
      </c>
      <c r="Q6" s="2">
        <v>2</v>
      </c>
      <c r="S6" s="2">
        <v>2</v>
      </c>
      <c r="T6" s="2">
        <v>3</v>
      </c>
      <c r="W6" s="2">
        <v>5</v>
      </c>
      <c r="Z6" s="2">
        <f t="shared" si="0"/>
        <v>2851</v>
      </c>
      <c r="AA6" s="2"/>
      <c r="AB6" s="2"/>
    </row>
    <row r="7" spans="1:27" ht="12.75">
      <c r="A7" t="s">
        <v>31</v>
      </c>
      <c r="B7" s="2">
        <v>8</v>
      </c>
      <c r="C7" s="2">
        <v>557</v>
      </c>
      <c r="D7" s="2">
        <v>397</v>
      </c>
      <c r="E7" s="2">
        <v>231</v>
      </c>
      <c r="F7" s="2">
        <v>4</v>
      </c>
      <c r="G7" s="2">
        <v>282</v>
      </c>
      <c r="H7" s="2">
        <v>2</v>
      </c>
      <c r="I7" s="2">
        <v>13</v>
      </c>
      <c r="J7" s="2">
        <v>39</v>
      </c>
      <c r="K7" s="2">
        <v>1</v>
      </c>
      <c r="N7" s="2">
        <v>12</v>
      </c>
      <c r="O7" s="2">
        <v>8</v>
      </c>
      <c r="P7" s="2">
        <v>5</v>
      </c>
      <c r="Q7" s="2">
        <v>6</v>
      </c>
      <c r="R7" s="2">
        <v>8</v>
      </c>
      <c r="S7" s="2">
        <v>3</v>
      </c>
      <c r="T7" s="2">
        <v>1</v>
      </c>
      <c r="Z7" s="2">
        <f t="shared" si="0"/>
        <v>1577</v>
      </c>
      <c r="AA7" s="2"/>
    </row>
    <row r="8" spans="1:27" ht="12.75">
      <c r="A8" t="s">
        <v>38</v>
      </c>
      <c r="B8" s="2">
        <v>58</v>
      </c>
      <c r="C8" s="2">
        <v>506</v>
      </c>
      <c r="D8" s="2">
        <v>717</v>
      </c>
      <c r="E8" s="2">
        <v>72</v>
      </c>
      <c r="F8" s="2">
        <v>6</v>
      </c>
      <c r="G8" s="2">
        <v>325</v>
      </c>
      <c r="H8" s="2">
        <v>4</v>
      </c>
      <c r="I8" s="2">
        <v>5</v>
      </c>
      <c r="J8" s="2">
        <v>28</v>
      </c>
      <c r="K8" s="2">
        <v>6</v>
      </c>
      <c r="M8" s="2">
        <v>2</v>
      </c>
      <c r="N8" s="2">
        <v>10</v>
      </c>
      <c r="O8" s="2">
        <v>12</v>
      </c>
      <c r="P8" s="2">
        <v>9</v>
      </c>
      <c r="Q8" s="2">
        <v>26</v>
      </c>
      <c r="S8" s="2">
        <v>1</v>
      </c>
      <c r="T8" s="2">
        <v>19</v>
      </c>
      <c r="U8" s="2">
        <v>2</v>
      </c>
      <c r="V8" s="2">
        <v>3</v>
      </c>
      <c r="Z8" s="2">
        <f t="shared" si="0"/>
        <v>1811</v>
      </c>
      <c r="AA8" s="2"/>
    </row>
    <row r="9" spans="1:26" ht="12.75">
      <c r="A9" t="s">
        <v>36</v>
      </c>
      <c r="B9" s="2">
        <v>21</v>
      </c>
      <c r="C9" s="2">
        <v>509</v>
      </c>
      <c r="D9" s="2">
        <v>108</v>
      </c>
      <c r="E9" s="2">
        <v>300</v>
      </c>
      <c r="F9" s="2">
        <v>1</v>
      </c>
      <c r="G9" s="2">
        <v>34</v>
      </c>
      <c r="I9" s="2">
        <v>2</v>
      </c>
      <c r="J9" s="2">
        <v>6</v>
      </c>
      <c r="L9" s="2">
        <v>1</v>
      </c>
      <c r="N9" s="2">
        <v>1</v>
      </c>
      <c r="O9" s="2">
        <v>1</v>
      </c>
      <c r="Q9" s="2">
        <v>1</v>
      </c>
      <c r="S9" s="2">
        <v>1</v>
      </c>
      <c r="T9" s="2">
        <v>8</v>
      </c>
      <c r="V9" s="2">
        <v>1</v>
      </c>
      <c r="W9" s="2">
        <v>1</v>
      </c>
      <c r="Z9" s="2">
        <f t="shared" si="0"/>
        <v>996</v>
      </c>
    </row>
    <row r="10" ht="12.75">
      <c r="Z10" s="2"/>
    </row>
    <row r="12" ht="12.75">
      <c r="A12" t="s">
        <v>39</v>
      </c>
    </row>
    <row r="13" ht="12.75">
      <c r="A13" t="s">
        <v>37</v>
      </c>
    </row>
    <row r="14" ht="12.75">
      <c r="A14" s="7" t="s">
        <v>32</v>
      </c>
    </row>
    <row r="15" ht="12.75">
      <c r="A15" t="s">
        <v>33</v>
      </c>
    </row>
  </sheetData>
  <sheetProtection/>
  <printOptions/>
  <pageMargins left="0.75" right="0.75" top="1.18" bottom="1" header="0" footer="0"/>
  <pageSetup fitToHeight="1" fitToWidth="1" horizontalDpi="180" verticalDpi="18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0.7109375" style="0" customWidth="1"/>
    <col min="2" max="6" width="10.7109375" style="2" customWidth="1"/>
    <col min="7" max="13" width="9.7109375" style="2" customWidth="1"/>
    <col min="14" max="16" width="8.7109375" style="2" customWidth="1"/>
    <col min="17" max="18" width="9.7109375" style="2" customWidth="1"/>
    <col min="19" max="19" width="8.7109375" style="2" customWidth="1"/>
    <col min="20" max="24" width="9.7109375" style="2" customWidth="1"/>
    <col min="25" max="25" width="11.7109375" style="0" customWidth="1"/>
    <col min="26" max="26" width="9.7109375" style="0" customWidth="1"/>
    <col min="27" max="27" width="6.7109375" style="0" customWidth="1"/>
  </cols>
  <sheetData>
    <row r="1" ht="12.75">
      <c r="A1" s="1" t="s">
        <v>61</v>
      </c>
    </row>
    <row r="2" spans="2:27" ht="54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10</v>
      </c>
      <c r="I2" s="3" t="s">
        <v>11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13</v>
      </c>
      <c r="P2" s="3" t="s">
        <v>16</v>
      </c>
      <c r="Q2" s="3" t="s">
        <v>25</v>
      </c>
      <c r="R2" s="3" t="s">
        <v>15</v>
      </c>
      <c r="S2" s="3" t="s">
        <v>14</v>
      </c>
      <c r="T2" s="3" t="s">
        <v>24</v>
      </c>
      <c r="U2" s="3" t="s">
        <v>17</v>
      </c>
      <c r="V2" s="3" t="s">
        <v>18</v>
      </c>
      <c r="W2" s="3" t="s">
        <v>26</v>
      </c>
      <c r="X2" s="3" t="s">
        <v>27</v>
      </c>
      <c r="Y2" s="4" t="s">
        <v>19</v>
      </c>
      <c r="Z2" s="14" t="s">
        <v>75</v>
      </c>
      <c r="AA2" s="14" t="s">
        <v>461</v>
      </c>
    </row>
    <row r="3" spans="1:27" ht="12.75">
      <c r="A3" t="s">
        <v>28</v>
      </c>
      <c r="B3" s="12">
        <v>111232</v>
      </c>
      <c r="C3" s="10">
        <v>72933</v>
      </c>
      <c r="D3" s="12">
        <v>23639</v>
      </c>
      <c r="E3" s="10">
        <v>17276</v>
      </c>
      <c r="F3" s="10">
        <v>51210</v>
      </c>
      <c r="G3" s="10">
        <v>4763</v>
      </c>
      <c r="H3" s="10">
        <v>8799</v>
      </c>
      <c r="I3" s="10">
        <v>26386</v>
      </c>
      <c r="J3" s="10">
        <v>9780</v>
      </c>
      <c r="K3" s="10">
        <v>4875</v>
      </c>
      <c r="L3" s="10">
        <v>6620</v>
      </c>
      <c r="M3" s="10">
        <v>3365</v>
      </c>
      <c r="N3" s="10">
        <v>9910</v>
      </c>
      <c r="O3" s="10">
        <v>3868</v>
      </c>
      <c r="P3" s="10">
        <v>1584</v>
      </c>
      <c r="Q3" s="10">
        <v>459</v>
      </c>
      <c r="R3" s="10">
        <v>370</v>
      </c>
      <c r="S3" s="10">
        <v>1995</v>
      </c>
      <c r="T3" s="10">
        <v>1477</v>
      </c>
      <c r="U3" s="10">
        <v>6512</v>
      </c>
      <c r="V3" s="10">
        <v>1095</v>
      </c>
      <c r="W3" s="10">
        <v>9</v>
      </c>
      <c r="X3" s="10">
        <v>15</v>
      </c>
      <c r="Y3" s="10">
        <f>SUM(B3:X3)</f>
        <v>368172</v>
      </c>
      <c r="Z3" s="11"/>
      <c r="AA3" s="10"/>
    </row>
    <row r="4" spans="1:27" ht="12.75">
      <c r="A4" t="s">
        <v>42</v>
      </c>
      <c r="B4" s="2">
        <v>7966</v>
      </c>
      <c r="C4" s="2">
        <v>3502</v>
      </c>
      <c r="D4" s="2">
        <v>4141</v>
      </c>
      <c r="E4" s="2">
        <v>1149</v>
      </c>
      <c r="F4" s="2">
        <v>1661</v>
      </c>
      <c r="G4" s="2">
        <v>60</v>
      </c>
      <c r="H4" s="2">
        <v>105</v>
      </c>
      <c r="I4" s="2">
        <v>461</v>
      </c>
      <c r="J4" s="2">
        <v>524</v>
      </c>
      <c r="K4" s="2">
        <v>219</v>
      </c>
      <c r="L4" s="2">
        <v>21</v>
      </c>
      <c r="M4" s="2">
        <v>11</v>
      </c>
      <c r="N4" s="2">
        <v>217</v>
      </c>
      <c r="O4" s="2">
        <v>43</v>
      </c>
      <c r="P4" s="2">
        <v>300</v>
      </c>
      <c r="Q4" s="2">
        <v>2</v>
      </c>
      <c r="R4" s="2">
        <v>14</v>
      </c>
      <c r="S4" s="2">
        <v>77</v>
      </c>
      <c r="T4" s="2">
        <v>10</v>
      </c>
      <c r="U4" s="2">
        <v>480</v>
      </c>
      <c r="V4" s="2">
        <v>68</v>
      </c>
      <c r="Y4" s="2">
        <f aca="true" t="shared" si="0" ref="Y4:Y20">SUM(B4:X4)</f>
        <v>21031</v>
      </c>
      <c r="AA4" s="2"/>
    </row>
    <row r="5" spans="1:27" ht="12.75">
      <c r="A5" s="7" t="s">
        <v>43</v>
      </c>
      <c r="B5" s="2">
        <v>9746</v>
      </c>
      <c r="C5" s="2">
        <v>10625</v>
      </c>
      <c r="D5" s="2">
        <v>1400</v>
      </c>
      <c r="E5" s="2">
        <v>12</v>
      </c>
      <c r="F5" s="2">
        <v>9591</v>
      </c>
      <c r="G5" s="2">
        <v>10</v>
      </c>
      <c r="H5" s="2">
        <v>14</v>
      </c>
      <c r="I5" s="2">
        <v>8</v>
      </c>
      <c r="J5" s="2">
        <v>22</v>
      </c>
      <c r="K5" s="2">
        <v>12</v>
      </c>
      <c r="L5" s="2">
        <v>2</v>
      </c>
      <c r="M5" s="2">
        <v>1</v>
      </c>
      <c r="N5" s="2">
        <v>4</v>
      </c>
      <c r="P5" s="2">
        <v>4</v>
      </c>
      <c r="Q5" s="2">
        <v>1</v>
      </c>
      <c r="S5" s="2">
        <v>3</v>
      </c>
      <c r="T5" s="2">
        <v>3</v>
      </c>
      <c r="U5" s="2">
        <v>1120</v>
      </c>
      <c r="V5" s="2">
        <v>4</v>
      </c>
      <c r="Y5" s="2">
        <f t="shared" si="0"/>
        <v>32582</v>
      </c>
      <c r="AA5" s="2"/>
    </row>
    <row r="6" spans="1:27" ht="12.75">
      <c r="A6" t="s">
        <v>44</v>
      </c>
      <c r="B6" s="2">
        <v>2568</v>
      </c>
      <c r="C6" s="2">
        <v>6945</v>
      </c>
      <c r="D6" s="2">
        <v>574</v>
      </c>
      <c r="E6" s="2">
        <v>54</v>
      </c>
      <c r="F6" s="2">
        <v>3878</v>
      </c>
      <c r="G6" s="2">
        <v>25</v>
      </c>
      <c r="H6" s="2">
        <v>17</v>
      </c>
      <c r="I6" s="2">
        <v>63</v>
      </c>
      <c r="J6" s="2">
        <v>55</v>
      </c>
      <c r="K6" s="2">
        <v>11</v>
      </c>
      <c r="L6" s="2">
        <v>1</v>
      </c>
      <c r="M6" s="2">
        <v>1</v>
      </c>
      <c r="N6" s="2">
        <v>14</v>
      </c>
      <c r="O6" s="2">
        <v>5</v>
      </c>
      <c r="P6" s="2">
        <v>28</v>
      </c>
      <c r="Q6" s="2">
        <v>3</v>
      </c>
      <c r="R6" s="2">
        <v>3</v>
      </c>
      <c r="S6" s="2">
        <v>35</v>
      </c>
      <c r="T6" s="2">
        <v>18</v>
      </c>
      <c r="U6" s="2">
        <v>132</v>
      </c>
      <c r="V6" s="2">
        <v>38</v>
      </c>
      <c r="Y6" s="2">
        <f t="shared" si="0"/>
        <v>14468</v>
      </c>
      <c r="AA6" s="2"/>
    </row>
    <row r="7" spans="1:27" ht="12.75">
      <c r="A7" t="s">
        <v>45</v>
      </c>
      <c r="B7" s="10">
        <v>63571</v>
      </c>
      <c r="C7" s="10">
        <v>46671</v>
      </c>
      <c r="D7" s="10">
        <v>17004</v>
      </c>
      <c r="E7" s="10">
        <v>2441</v>
      </c>
      <c r="F7" s="10">
        <v>25828</v>
      </c>
      <c r="G7" s="10">
        <v>282</v>
      </c>
      <c r="H7" s="10">
        <v>169</v>
      </c>
      <c r="I7" s="10">
        <v>2423</v>
      </c>
      <c r="J7" s="10">
        <v>735</v>
      </c>
      <c r="K7" s="10">
        <v>169</v>
      </c>
      <c r="L7" s="10">
        <v>19</v>
      </c>
      <c r="M7" s="10">
        <v>23</v>
      </c>
      <c r="N7" s="10">
        <v>235</v>
      </c>
      <c r="O7" s="10">
        <v>78</v>
      </c>
      <c r="P7" s="10">
        <v>733</v>
      </c>
      <c r="Q7" s="10">
        <v>137</v>
      </c>
      <c r="R7" s="10">
        <v>136</v>
      </c>
      <c r="S7" s="10">
        <v>889</v>
      </c>
      <c r="T7" s="10">
        <v>85</v>
      </c>
      <c r="U7" s="10">
        <v>3322</v>
      </c>
      <c r="V7" s="10">
        <v>344</v>
      </c>
      <c r="W7" s="10">
        <v>4</v>
      </c>
      <c r="X7" s="10">
        <v>6</v>
      </c>
      <c r="Y7" s="10">
        <f t="shared" si="0"/>
        <v>165304</v>
      </c>
      <c r="Z7" s="10"/>
      <c r="AA7" s="10"/>
    </row>
    <row r="8" spans="1:27" ht="12.75">
      <c r="A8" t="s">
        <v>46</v>
      </c>
      <c r="B8" s="2">
        <v>10407</v>
      </c>
      <c r="C8" s="2">
        <v>7622</v>
      </c>
      <c r="D8" s="2">
        <v>964</v>
      </c>
      <c r="E8" s="2">
        <v>471</v>
      </c>
      <c r="F8" s="2">
        <v>5097</v>
      </c>
      <c r="G8" s="2">
        <v>193</v>
      </c>
      <c r="H8" s="2">
        <v>174</v>
      </c>
      <c r="I8" s="2">
        <v>932</v>
      </c>
      <c r="J8" s="2">
        <v>397</v>
      </c>
      <c r="K8" s="2">
        <v>107</v>
      </c>
      <c r="L8" s="2">
        <v>7</v>
      </c>
      <c r="M8" s="2">
        <v>19</v>
      </c>
      <c r="N8" s="2">
        <v>517</v>
      </c>
      <c r="O8" s="2">
        <v>30</v>
      </c>
      <c r="P8" s="2">
        <v>28</v>
      </c>
      <c r="Q8" s="2">
        <v>109</v>
      </c>
      <c r="R8" s="2">
        <v>12</v>
      </c>
      <c r="S8" s="2">
        <v>299</v>
      </c>
      <c r="T8" s="2">
        <v>10</v>
      </c>
      <c r="U8" s="2">
        <v>634</v>
      </c>
      <c r="V8" s="2">
        <v>157</v>
      </c>
      <c r="W8" s="2">
        <v>2</v>
      </c>
      <c r="Y8" s="2">
        <f t="shared" si="0"/>
        <v>28188</v>
      </c>
      <c r="Z8" s="2"/>
      <c r="AA8" s="2"/>
    </row>
    <row r="9" spans="1:27" ht="12.75">
      <c r="A9" t="s">
        <v>29</v>
      </c>
      <c r="B9" s="2">
        <v>20367</v>
      </c>
      <c r="C9" s="2">
        <v>4227</v>
      </c>
      <c r="D9" s="2">
        <v>4449</v>
      </c>
      <c r="E9" s="2">
        <v>36</v>
      </c>
      <c r="F9" s="2">
        <v>2610</v>
      </c>
      <c r="G9" s="2">
        <v>71</v>
      </c>
      <c r="H9" s="2">
        <v>15</v>
      </c>
      <c r="I9" s="2">
        <v>79</v>
      </c>
      <c r="J9" s="2">
        <v>280</v>
      </c>
      <c r="K9" s="2">
        <v>163</v>
      </c>
      <c r="L9" s="2">
        <v>4</v>
      </c>
      <c r="M9" s="2">
        <v>10</v>
      </c>
      <c r="N9" s="2">
        <v>98</v>
      </c>
      <c r="O9" s="2">
        <v>140</v>
      </c>
      <c r="P9" s="2">
        <v>4</v>
      </c>
      <c r="Q9" s="2">
        <v>56</v>
      </c>
      <c r="S9" s="2">
        <v>5</v>
      </c>
      <c r="T9" s="2">
        <v>10</v>
      </c>
      <c r="U9" s="2">
        <v>714</v>
      </c>
      <c r="V9" s="2">
        <v>42</v>
      </c>
      <c r="W9" s="2">
        <v>1</v>
      </c>
      <c r="Y9" s="2">
        <f t="shared" si="0"/>
        <v>33381</v>
      </c>
      <c r="Z9" s="2"/>
      <c r="AA9" s="2"/>
    </row>
    <row r="10" spans="1:27" ht="12.75">
      <c r="A10" t="s">
        <v>47</v>
      </c>
      <c r="B10" s="2">
        <v>18331</v>
      </c>
      <c r="C10" s="2">
        <v>12693</v>
      </c>
      <c r="D10" s="2">
        <v>2620</v>
      </c>
      <c r="E10" s="2">
        <v>34</v>
      </c>
      <c r="F10" s="2">
        <v>6441</v>
      </c>
      <c r="G10" s="2">
        <v>123</v>
      </c>
      <c r="H10" s="2">
        <v>29</v>
      </c>
      <c r="I10" s="2">
        <v>154</v>
      </c>
      <c r="J10" s="2">
        <v>43</v>
      </c>
      <c r="K10" s="2">
        <v>21</v>
      </c>
      <c r="M10" s="2">
        <v>13</v>
      </c>
      <c r="N10" s="2">
        <v>208</v>
      </c>
      <c r="O10" s="2">
        <v>26</v>
      </c>
      <c r="P10" s="2">
        <v>72</v>
      </c>
      <c r="Q10" s="2">
        <v>21</v>
      </c>
      <c r="R10" s="2">
        <v>1</v>
      </c>
      <c r="S10" s="2">
        <v>16</v>
      </c>
      <c r="T10" s="2">
        <v>9</v>
      </c>
      <c r="U10" s="2">
        <v>1158</v>
      </c>
      <c r="V10" s="2">
        <v>43</v>
      </c>
      <c r="Y10" s="2">
        <f t="shared" si="0"/>
        <v>42056</v>
      </c>
      <c r="Z10" s="2"/>
      <c r="AA10" s="2"/>
    </row>
    <row r="11" spans="1:27" ht="12.75">
      <c r="A11" t="s">
        <v>48</v>
      </c>
      <c r="B11" s="2">
        <v>1912</v>
      </c>
      <c r="C11" s="2">
        <v>211</v>
      </c>
      <c r="D11" s="2">
        <v>89</v>
      </c>
      <c r="E11" s="2">
        <v>4</v>
      </c>
      <c r="F11" s="2">
        <v>145</v>
      </c>
      <c r="G11" s="2">
        <v>3</v>
      </c>
      <c r="I11" s="2">
        <v>1</v>
      </c>
      <c r="J11" s="2">
        <v>16</v>
      </c>
      <c r="K11" s="2">
        <v>4</v>
      </c>
      <c r="N11" s="2">
        <v>1</v>
      </c>
      <c r="P11" s="2">
        <v>1</v>
      </c>
      <c r="Q11" s="2">
        <v>7</v>
      </c>
      <c r="U11" s="2">
        <v>118</v>
      </c>
      <c r="V11" s="2">
        <v>11</v>
      </c>
      <c r="Y11" s="2">
        <f t="shared" si="0"/>
        <v>2523</v>
      </c>
      <c r="Z11" s="2"/>
      <c r="AA11" s="2"/>
    </row>
    <row r="12" spans="1:27" ht="12.75">
      <c r="A12" s="7" t="s">
        <v>49</v>
      </c>
      <c r="B12" s="2">
        <v>2185</v>
      </c>
      <c r="C12" s="2">
        <v>997</v>
      </c>
      <c r="D12" s="2">
        <v>480</v>
      </c>
      <c r="F12" s="2">
        <v>889</v>
      </c>
      <c r="G12" s="2">
        <v>18</v>
      </c>
      <c r="H12" s="2">
        <v>9</v>
      </c>
      <c r="I12" s="2">
        <v>14</v>
      </c>
      <c r="J12" s="2">
        <v>29</v>
      </c>
      <c r="K12" s="2">
        <v>28</v>
      </c>
      <c r="L12" s="2">
        <v>1</v>
      </c>
      <c r="N12" s="2">
        <v>12</v>
      </c>
      <c r="O12" s="2">
        <v>2</v>
      </c>
      <c r="Q12" s="2">
        <v>19</v>
      </c>
      <c r="S12" s="2">
        <v>2</v>
      </c>
      <c r="T12" s="2">
        <v>7</v>
      </c>
      <c r="U12" s="2">
        <v>163</v>
      </c>
      <c r="V12" s="2">
        <v>7</v>
      </c>
      <c r="Y12" s="2">
        <f t="shared" si="0"/>
        <v>4862</v>
      </c>
      <c r="Z12" s="2"/>
      <c r="AA12" s="2"/>
    </row>
    <row r="13" spans="1:27" ht="12.75">
      <c r="A13" t="s">
        <v>50</v>
      </c>
      <c r="B13" s="2">
        <v>9356</v>
      </c>
      <c r="C13" s="2">
        <v>7218</v>
      </c>
      <c r="D13" s="2">
        <v>935</v>
      </c>
      <c r="E13" s="2">
        <v>28</v>
      </c>
      <c r="F13" s="2">
        <v>4407</v>
      </c>
      <c r="G13" s="2">
        <v>62</v>
      </c>
      <c r="H13" s="2">
        <v>98</v>
      </c>
      <c r="I13" s="2">
        <v>110</v>
      </c>
      <c r="J13" s="2">
        <v>307</v>
      </c>
      <c r="K13" s="2">
        <v>75</v>
      </c>
      <c r="L13" s="2">
        <v>9</v>
      </c>
      <c r="M13" s="2">
        <v>17</v>
      </c>
      <c r="N13" s="2">
        <v>85</v>
      </c>
      <c r="O13" s="2">
        <v>88</v>
      </c>
      <c r="P13" s="2">
        <v>13</v>
      </c>
      <c r="Q13" s="2">
        <v>196</v>
      </c>
      <c r="S13" s="2">
        <v>3</v>
      </c>
      <c r="T13" s="2">
        <v>24</v>
      </c>
      <c r="U13" s="2">
        <v>596</v>
      </c>
      <c r="V13" s="2">
        <v>162</v>
      </c>
      <c r="W13" s="2">
        <v>4</v>
      </c>
      <c r="Y13" s="2">
        <f t="shared" si="0"/>
        <v>23793</v>
      </c>
      <c r="Z13" s="2"/>
      <c r="AA13" s="2"/>
    </row>
    <row r="14" spans="1:27" ht="12.75">
      <c r="A14" s="7" t="s">
        <v>51</v>
      </c>
      <c r="B14" s="2">
        <v>3427</v>
      </c>
      <c r="C14" s="2">
        <v>1552</v>
      </c>
      <c r="D14" s="2">
        <v>1856</v>
      </c>
      <c r="E14" s="2">
        <v>7</v>
      </c>
      <c r="F14" s="2">
        <v>12268</v>
      </c>
      <c r="G14" s="2">
        <v>10</v>
      </c>
      <c r="H14" s="2">
        <v>9</v>
      </c>
      <c r="I14" s="2">
        <v>1</v>
      </c>
      <c r="K14" s="2">
        <v>7</v>
      </c>
      <c r="L14" s="2">
        <v>1</v>
      </c>
      <c r="N14" s="2">
        <v>1</v>
      </c>
      <c r="P14" s="2">
        <v>1</v>
      </c>
      <c r="Q14" s="2">
        <v>4</v>
      </c>
      <c r="U14" s="2">
        <v>1059</v>
      </c>
      <c r="V14" s="2">
        <v>30</v>
      </c>
      <c r="Y14" s="2">
        <f t="shared" si="0"/>
        <v>20233</v>
      </c>
      <c r="AA14" s="2"/>
    </row>
    <row r="15" spans="1:27" ht="12.75">
      <c r="A15" s="7" t="s">
        <v>52</v>
      </c>
      <c r="B15" s="10">
        <v>473</v>
      </c>
      <c r="C15" s="10">
        <v>1029</v>
      </c>
      <c r="D15" s="10">
        <v>37</v>
      </c>
      <c r="E15" s="10">
        <v>4</v>
      </c>
      <c r="F15" s="10">
        <v>324</v>
      </c>
      <c r="G15" s="10">
        <v>1</v>
      </c>
      <c r="H15" s="10">
        <v>9</v>
      </c>
      <c r="I15" s="10"/>
      <c r="J15" s="10">
        <v>3</v>
      </c>
      <c r="K15" s="10"/>
      <c r="L15" s="10"/>
      <c r="M15" s="10"/>
      <c r="N15" s="10">
        <v>5</v>
      </c>
      <c r="O15" s="10"/>
      <c r="P15" s="10"/>
      <c r="Q15" s="10">
        <v>1</v>
      </c>
      <c r="R15" s="10"/>
      <c r="S15" s="10"/>
      <c r="T15" s="10"/>
      <c r="U15" s="10">
        <v>25</v>
      </c>
      <c r="V15" s="10">
        <v>2</v>
      </c>
      <c r="W15" s="10"/>
      <c r="X15" s="10"/>
      <c r="Y15" s="16">
        <f t="shared" si="0"/>
        <v>1913</v>
      </c>
      <c r="Z15" s="15">
        <v>1916</v>
      </c>
      <c r="AA15" s="10">
        <f>Z15-Y15</f>
        <v>3</v>
      </c>
    </row>
    <row r="16" spans="1:27" ht="12.75">
      <c r="A16" t="s">
        <v>53</v>
      </c>
      <c r="B16" s="10">
        <v>729</v>
      </c>
      <c r="C16" s="10">
        <v>107</v>
      </c>
      <c r="D16" s="10">
        <v>25</v>
      </c>
      <c r="E16" s="10">
        <v>12</v>
      </c>
      <c r="F16" s="10">
        <v>83</v>
      </c>
      <c r="G16" s="10">
        <v>5</v>
      </c>
      <c r="H16" s="10">
        <v>4</v>
      </c>
      <c r="I16" s="10">
        <v>3</v>
      </c>
      <c r="J16" s="10">
        <v>9</v>
      </c>
      <c r="K16" s="10">
        <v>6</v>
      </c>
      <c r="L16" s="10"/>
      <c r="M16" s="10"/>
      <c r="N16" s="10">
        <v>1</v>
      </c>
      <c r="O16" s="10">
        <v>2</v>
      </c>
      <c r="P16" s="10"/>
      <c r="Q16" s="10">
        <v>13</v>
      </c>
      <c r="R16" s="10"/>
      <c r="S16" s="10">
        <v>1</v>
      </c>
      <c r="T16" s="10">
        <v>1</v>
      </c>
      <c r="U16" s="10">
        <v>21</v>
      </c>
      <c r="V16" s="10">
        <v>3</v>
      </c>
      <c r="W16" s="10"/>
      <c r="X16" s="10">
        <v>1</v>
      </c>
      <c r="Y16" s="16">
        <f t="shared" si="0"/>
        <v>1026</v>
      </c>
      <c r="Z16" s="15">
        <v>1023</v>
      </c>
      <c r="AA16" s="10">
        <f>Z16-Y16</f>
        <v>-3</v>
      </c>
    </row>
    <row r="17" spans="1:27" ht="12.75">
      <c r="A17" s="7" t="s">
        <v>54</v>
      </c>
      <c r="B17" s="2">
        <v>647</v>
      </c>
      <c r="C17" s="2">
        <v>123</v>
      </c>
      <c r="D17" s="2">
        <v>9</v>
      </c>
      <c r="E17" s="2">
        <v>40</v>
      </c>
      <c r="F17" s="2">
        <v>95</v>
      </c>
      <c r="G17" s="2">
        <v>4</v>
      </c>
      <c r="H17" s="2">
        <v>6</v>
      </c>
      <c r="I17" s="2">
        <v>46</v>
      </c>
      <c r="J17" s="2">
        <v>35</v>
      </c>
      <c r="K17" s="2">
        <v>9</v>
      </c>
      <c r="L17" s="2">
        <v>12</v>
      </c>
      <c r="M17" s="2">
        <v>4</v>
      </c>
      <c r="N17" s="2">
        <v>9</v>
      </c>
      <c r="P17" s="2">
        <v>3</v>
      </c>
      <c r="Q17" s="2">
        <v>5</v>
      </c>
      <c r="R17" s="2">
        <v>5</v>
      </c>
      <c r="S17" s="2">
        <v>5</v>
      </c>
      <c r="T17" s="2">
        <v>10</v>
      </c>
      <c r="U17" s="2">
        <v>10</v>
      </c>
      <c r="V17" s="2">
        <v>20</v>
      </c>
      <c r="X17" s="2">
        <v>2</v>
      </c>
      <c r="Y17" s="2">
        <f t="shared" si="0"/>
        <v>1099</v>
      </c>
      <c r="AA17" s="2"/>
    </row>
    <row r="18" spans="1:27" ht="12.75">
      <c r="A18" t="s">
        <v>55</v>
      </c>
      <c r="B18" s="2">
        <v>4556</v>
      </c>
      <c r="C18" s="2">
        <v>552</v>
      </c>
      <c r="D18" s="2">
        <v>384</v>
      </c>
      <c r="E18" s="2">
        <v>269</v>
      </c>
      <c r="F18" s="2">
        <v>337</v>
      </c>
      <c r="G18" s="2">
        <v>37</v>
      </c>
      <c r="H18" s="2">
        <v>13</v>
      </c>
      <c r="I18" s="2">
        <v>137</v>
      </c>
      <c r="J18" s="2">
        <v>80</v>
      </c>
      <c r="K18" s="2">
        <v>25</v>
      </c>
      <c r="L18" s="2">
        <v>26</v>
      </c>
      <c r="M18" s="2">
        <v>15</v>
      </c>
      <c r="N18" s="2">
        <v>61</v>
      </c>
      <c r="O18" s="2">
        <v>14</v>
      </c>
      <c r="P18" s="2">
        <v>39</v>
      </c>
      <c r="Q18" s="2">
        <v>15</v>
      </c>
      <c r="R18" s="2">
        <v>13</v>
      </c>
      <c r="S18" s="2">
        <v>47</v>
      </c>
      <c r="T18" s="2">
        <v>4</v>
      </c>
      <c r="U18" s="2">
        <v>62</v>
      </c>
      <c r="V18" s="2">
        <v>29</v>
      </c>
      <c r="W18" s="2">
        <v>1</v>
      </c>
      <c r="Y18" s="2">
        <f t="shared" si="0"/>
        <v>6716</v>
      </c>
      <c r="Z18" s="2"/>
      <c r="AA18" s="2"/>
    </row>
    <row r="19" spans="1:27" ht="12.75">
      <c r="A19" t="s">
        <v>56</v>
      </c>
      <c r="B19" s="10">
        <v>31409</v>
      </c>
      <c r="C19" s="10">
        <v>24293</v>
      </c>
      <c r="D19" s="10">
        <v>9619</v>
      </c>
      <c r="E19" s="10">
        <v>2919</v>
      </c>
      <c r="F19" s="10">
        <v>14943</v>
      </c>
      <c r="G19" s="10">
        <v>461</v>
      </c>
      <c r="H19" s="10">
        <v>702</v>
      </c>
      <c r="I19" s="10">
        <v>6429</v>
      </c>
      <c r="J19" s="10">
        <v>2762</v>
      </c>
      <c r="K19" s="10">
        <v>2190</v>
      </c>
      <c r="L19" s="10">
        <v>483</v>
      </c>
      <c r="M19" s="10">
        <v>417</v>
      </c>
      <c r="N19" s="10">
        <v>692</v>
      </c>
      <c r="O19" s="10">
        <v>238</v>
      </c>
      <c r="P19" s="10">
        <v>493</v>
      </c>
      <c r="Q19" s="10">
        <v>357</v>
      </c>
      <c r="R19" s="10">
        <v>85</v>
      </c>
      <c r="S19" s="10">
        <v>804</v>
      </c>
      <c r="T19" s="10">
        <v>312</v>
      </c>
      <c r="U19" s="10">
        <v>2710</v>
      </c>
      <c r="V19" s="10">
        <v>511</v>
      </c>
      <c r="W19" s="10">
        <v>1</v>
      </c>
      <c r="X19" s="10"/>
      <c r="Y19" s="10">
        <f t="shared" si="0"/>
        <v>102830</v>
      </c>
      <c r="Z19" s="10"/>
      <c r="AA19" s="10"/>
    </row>
    <row r="20" spans="1:27" ht="12.75">
      <c r="A20" t="s">
        <v>57</v>
      </c>
      <c r="B20" s="2">
        <v>14970</v>
      </c>
      <c r="C20" s="2">
        <v>19146</v>
      </c>
      <c r="D20" s="2">
        <v>3037</v>
      </c>
      <c r="E20" s="2">
        <v>302</v>
      </c>
      <c r="F20" s="2">
        <v>10033</v>
      </c>
      <c r="G20" s="2">
        <v>304</v>
      </c>
      <c r="H20" s="2">
        <v>112</v>
      </c>
      <c r="I20" s="2">
        <v>2146</v>
      </c>
      <c r="J20" s="2">
        <v>2629</v>
      </c>
      <c r="K20" s="2">
        <v>649</v>
      </c>
      <c r="L20" s="2">
        <v>63</v>
      </c>
      <c r="M20" s="2">
        <v>56</v>
      </c>
      <c r="N20" s="2">
        <v>134</v>
      </c>
      <c r="O20" s="2">
        <v>35</v>
      </c>
      <c r="P20" s="2">
        <v>180</v>
      </c>
      <c r="Q20" s="2">
        <v>248</v>
      </c>
      <c r="R20" s="2">
        <v>8</v>
      </c>
      <c r="S20" s="2">
        <v>115</v>
      </c>
      <c r="T20" s="2">
        <v>27</v>
      </c>
      <c r="U20" s="2">
        <v>1606</v>
      </c>
      <c r="V20" s="2">
        <v>131</v>
      </c>
      <c r="W20" s="2">
        <v>1</v>
      </c>
      <c r="Y20" s="2">
        <f t="shared" si="0"/>
        <v>55932</v>
      </c>
      <c r="AA20" s="2"/>
    </row>
    <row r="21" spans="1:27" ht="12.75">
      <c r="A21" t="s">
        <v>71</v>
      </c>
      <c r="Y21" s="2"/>
      <c r="AA21" s="2"/>
    </row>
    <row r="22" spans="25:27" ht="12.75">
      <c r="Y22" s="2"/>
      <c r="AA22" s="2"/>
    </row>
    <row r="23" ht="12.75">
      <c r="AA23" s="2"/>
    </row>
    <row r="24" spans="1:27" ht="12.75">
      <c r="A24" s="1" t="s">
        <v>62</v>
      </c>
      <c r="AA24" s="2"/>
    </row>
    <row r="25" spans="2:27" ht="54.75">
      <c r="B25" s="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10</v>
      </c>
      <c r="I25" s="3" t="s">
        <v>11</v>
      </c>
      <c r="J25" s="3" t="s">
        <v>6</v>
      </c>
      <c r="K25" s="3" t="s">
        <v>7</v>
      </c>
      <c r="L25" s="3" t="s">
        <v>8</v>
      </c>
      <c r="M25" s="3" t="s">
        <v>9</v>
      </c>
      <c r="N25" s="3" t="s">
        <v>12</v>
      </c>
      <c r="O25" s="3" t="s">
        <v>13</v>
      </c>
      <c r="P25" s="3" t="s">
        <v>16</v>
      </c>
      <c r="Q25" s="3" t="s">
        <v>25</v>
      </c>
      <c r="R25" s="3" t="s">
        <v>15</v>
      </c>
      <c r="S25" s="3" t="s">
        <v>14</v>
      </c>
      <c r="T25" s="3" t="s">
        <v>24</v>
      </c>
      <c r="U25" s="3" t="s">
        <v>17</v>
      </c>
      <c r="V25" s="3" t="s">
        <v>18</v>
      </c>
      <c r="W25" s="3" t="s">
        <v>26</v>
      </c>
      <c r="X25" s="3" t="s">
        <v>27</v>
      </c>
      <c r="Y25" s="4" t="s">
        <v>19</v>
      </c>
      <c r="AA25" s="2"/>
    </row>
    <row r="26" spans="1:27" ht="12.75">
      <c r="A26" t="s">
        <v>28</v>
      </c>
      <c r="B26" s="12">
        <v>7294495</v>
      </c>
      <c r="C26" s="10">
        <v>3076986</v>
      </c>
      <c r="D26" s="12">
        <v>1341203</v>
      </c>
      <c r="E26" s="10">
        <v>215989</v>
      </c>
      <c r="F26" s="10">
        <v>2498192</v>
      </c>
      <c r="G26" s="10">
        <v>108912</v>
      </c>
      <c r="H26" s="10">
        <v>68763</v>
      </c>
      <c r="I26" s="10">
        <v>383699</v>
      </c>
      <c r="J26" s="10">
        <v>217639</v>
      </c>
      <c r="K26" s="10">
        <v>62273</v>
      </c>
      <c r="L26" s="10">
        <v>58126</v>
      </c>
      <c r="M26" s="10">
        <v>30761</v>
      </c>
      <c r="N26" s="10">
        <v>142448</v>
      </c>
      <c r="O26" s="10">
        <v>31186</v>
      </c>
      <c r="P26" s="10">
        <v>35082</v>
      </c>
      <c r="Q26" s="10">
        <v>24897</v>
      </c>
      <c r="R26" s="10">
        <v>4725</v>
      </c>
      <c r="S26" s="10">
        <v>38739</v>
      </c>
      <c r="T26" s="10">
        <v>31229</v>
      </c>
      <c r="U26" s="10">
        <v>643139</v>
      </c>
      <c r="V26" s="10">
        <v>48114</v>
      </c>
      <c r="W26" s="10">
        <v>435</v>
      </c>
      <c r="X26" s="10">
        <v>586</v>
      </c>
      <c r="Y26" s="16">
        <f>SUM(B26:X26)</f>
        <v>16357618</v>
      </c>
      <c r="Z26" s="11">
        <v>16357658</v>
      </c>
      <c r="AA26" s="10">
        <f>Z26-Y26</f>
        <v>40</v>
      </c>
    </row>
    <row r="27" spans="1:27" ht="12.75">
      <c r="A27" t="s">
        <v>42</v>
      </c>
      <c r="B27" s="10">
        <v>853430</v>
      </c>
      <c r="C27" s="10">
        <v>250743</v>
      </c>
      <c r="D27" s="10">
        <v>110499</v>
      </c>
      <c r="E27" s="10">
        <v>28705</v>
      </c>
      <c r="F27" s="10">
        <v>168196</v>
      </c>
      <c r="G27" s="10">
        <v>5269</v>
      </c>
      <c r="H27" s="10">
        <v>3147</v>
      </c>
      <c r="I27" s="10">
        <v>20333</v>
      </c>
      <c r="J27" s="10">
        <v>27193</v>
      </c>
      <c r="K27" s="10">
        <v>14379</v>
      </c>
      <c r="L27" s="10">
        <v>845</v>
      </c>
      <c r="M27" s="10">
        <v>543</v>
      </c>
      <c r="N27" s="10">
        <v>23003</v>
      </c>
      <c r="O27" s="10">
        <v>2774</v>
      </c>
      <c r="P27" s="10">
        <v>7825</v>
      </c>
      <c r="Q27" s="10">
        <v>360</v>
      </c>
      <c r="R27" s="10">
        <v>400</v>
      </c>
      <c r="S27" s="10">
        <v>4981</v>
      </c>
      <c r="T27" s="10">
        <v>1240</v>
      </c>
      <c r="U27" s="10">
        <v>33994</v>
      </c>
      <c r="V27" s="10">
        <v>2781</v>
      </c>
      <c r="W27" s="10"/>
      <c r="X27" s="10"/>
      <c r="Y27" s="16">
        <f aca="true" t="shared" si="1" ref="Y27:Y45">SUM(B27:X27)</f>
        <v>1560640</v>
      </c>
      <c r="Z27" s="11">
        <v>1560638</v>
      </c>
      <c r="AA27" s="10">
        <f>Z27-Y27</f>
        <v>-2</v>
      </c>
    </row>
    <row r="28" spans="1:27" ht="12.75">
      <c r="A28" s="7" t="s">
        <v>43</v>
      </c>
      <c r="B28" s="2">
        <v>3891235</v>
      </c>
      <c r="C28" s="2">
        <v>2975150</v>
      </c>
      <c r="D28" s="2">
        <v>452936</v>
      </c>
      <c r="E28" s="2">
        <v>383</v>
      </c>
      <c r="F28" s="2">
        <v>2592917</v>
      </c>
      <c r="G28" s="2">
        <v>5985</v>
      </c>
      <c r="H28" s="2">
        <v>630</v>
      </c>
      <c r="I28" s="2">
        <v>876</v>
      </c>
      <c r="J28" s="2">
        <v>3490</v>
      </c>
      <c r="K28" s="2">
        <v>3525</v>
      </c>
      <c r="L28" s="2">
        <v>300</v>
      </c>
      <c r="M28" s="2">
        <v>100</v>
      </c>
      <c r="N28" s="2">
        <v>870</v>
      </c>
      <c r="P28" s="2">
        <v>40</v>
      </c>
      <c r="Q28" s="2">
        <v>2300</v>
      </c>
      <c r="S28" s="2">
        <v>600</v>
      </c>
      <c r="T28" s="2">
        <v>490</v>
      </c>
      <c r="U28" s="2">
        <v>439915</v>
      </c>
      <c r="V28" s="2">
        <v>890</v>
      </c>
      <c r="Y28" s="2">
        <f t="shared" si="1"/>
        <v>10372632</v>
      </c>
      <c r="AA28" s="2"/>
    </row>
    <row r="29" spans="1:27" ht="12.75">
      <c r="A29" t="s">
        <v>44</v>
      </c>
      <c r="B29" s="2">
        <v>156418</v>
      </c>
      <c r="C29" s="2">
        <v>243462</v>
      </c>
      <c r="D29" s="2">
        <v>19327</v>
      </c>
      <c r="E29" s="2">
        <v>1284</v>
      </c>
      <c r="F29" s="2">
        <v>152000</v>
      </c>
      <c r="G29" s="2">
        <v>2280</v>
      </c>
      <c r="H29" s="2">
        <v>624</v>
      </c>
      <c r="I29" s="2">
        <v>2064</v>
      </c>
      <c r="J29" s="2">
        <v>3707</v>
      </c>
      <c r="K29" s="2">
        <v>1260</v>
      </c>
      <c r="L29" s="2">
        <v>20</v>
      </c>
      <c r="M29" s="2">
        <v>20</v>
      </c>
      <c r="N29" s="2">
        <v>1025</v>
      </c>
      <c r="O29" s="2">
        <v>103</v>
      </c>
      <c r="P29" s="2">
        <v>476</v>
      </c>
      <c r="Q29" s="2">
        <v>115</v>
      </c>
      <c r="R29" s="2">
        <v>70</v>
      </c>
      <c r="S29" s="2">
        <v>1331</v>
      </c>
      <c r="T29" s="2">
        <v>805</v>
      </c>
      <c r="U29" s="2">
        <v>13195</v>
      </c>
      <c r="V29" s="2">
        <v>1278</v>
      </c>
      <c r="Y29" s="2">
        <f t="shared" si="1"/>
        <v>600864</v>
      </c>
      <c r="AA29" s="2"/>
    </row>
    <row r="30" spans="1:27" ht="12.75">
      <c r="A30" t="s">
        <v>45</v>
      </c>
      <c r="B30" s="2">
        <v>1904587</v>
      </c>
      <c r="C30" s="2">
        <v>1159118</v>
      </c>
      <c r="D30" s="2">
        <v>391956</v>
      </c>
      <c r="E30" s="2">
        <v>37888</v>
      </c>
      <c r="F30" s="2">
        <v>730925</v>
      </c>
      <c r="G30" s="2">
        <v>12554</v>
      </c>
      <c r="H30" s="2">
        <v>6986</v>
      </c>
      <c r="I30" s="2">
        <v>75415</v>
      </c>
      <c r="J30" s="2">
        <v>24959</v>
      </c>
      <c r="K30" s="2">
        <v>7632</v>
      </c>
      <c r="L30" s="2">
        <v>360</v>
      </c>
      <c r="M30" s="2">
        <v>598</v>
      </c>
      <c r="N30" s="2">
        <v>10847</v>
      </c>
      <c r="O30" s="2">
        <v>2017</v>
      </c>
      <c r="P30" s="2">
        <v>9412</v>
      </c>
      <c r="Q30" s="2">
        <v>5100</v>
      </c>
      <c r="R30" s="2">
        <v>2565</v>
      </c>
      <c r="S30" s="2">
        <v>6778</v>
      </c>
      <c r="T30" s="2">
        <v>3132</v>
      </c>
      <c r="U30" s="2">
        <v>126055</v>
      </c>
      <c r="V30" s="2">
        <v>11215</v>
      </c>
      <c r="W30" s="2">
        <v>135</v>
      </c>
      <c r="X30" s="2">
        <v>84</v>
      </c>
      <c r="Y30" s="2">
        <f t="shared" si="1"/>
        <v>4530318</v>
      </c>
      <c r="AA30" s="2"/>
    </row>
    <row r="31" spans="1:27" ht="12.75">
      <c r="A31" t="s">
        <v>46</v>
      </c>
      <c r="B31" s="2">
        <v>665171</v>
      </c>
      <c r="C31" s="2">
        <v>385871</v>
      </c>
      <c r="D31" s="2">
        <v>83454</v>
      </c>
      <c r="E31" s="2">
        <v>8389</v>
      </c>
      <c r="F31" s="2">
        <v>311024</v>
      </c>
      <c r="G31" s="2">
        <v>9195</v>
      </c>
      <c r="H31" s="2">
        <v>13568</v>
      </c>
      <c r="I31" s="2">
        <v>20063</v>
      </c>
      <c r="J31" s="2">
        <v>34059</v>
      </c>
      <c r="K31" s="2">
        <v>10098</v>
      </c>
      <c r="L31" s="2">
        <v>620</v>
      </c>
      <c r="M31" s="2">
        <v>1453</v>
      </c>
      <c r="N31" s="2">
        <v>10057</v>
      </c>
      <c r="O31" s="2">
        <v>1418</v>
      </c>
      <c r="P31" s="2">
        <v>1827</v>
      </c>
      <c r="Q31" s="2">
        <v>8811</v>
      </c>
      <c r="R31" s="2">
        <v>410</v>
      </c>
      <c r="S31" s="2">
        <v>2375</v>
      </c>
      <c r="T31" s="2">
        <v>2044</v>
      </c>
      <c r="U31" s="2">
        <v>61640</v>
      </c>
      <c r="V31" s="2">
        <v>12271</v>
      </c>
      <c r="W31" s="2">
        <v>65</v>
      </c>
      <c r="Y31" s="2">
        <f t="shared" si="1"/>
        <v>1643883</v>
      </c>
      <c r="AA31" s="2"/>
    </row>
    <row r="32" spans="1:27" ht="12.75">
      <c r="A32" t="s">
        <v>29</v>
      </c>
      <c r="B32" s="2">
        <v>5642466</v>
      </c>
      <c r="C32" s="2">
        <v>527421</v>
      </c>
      <c r="D32" s="2">
        <v>1311315</v>
      </c>
      <c r="E32" s="2">
        <v>3602</v>
      </c>
      <c r="F32" s="2">
        <v>296590</v>
      </c>
      <c r="G32" s="2">
        <v>9079</v>
      </c>
      <c r="H32" s="2">
        <v>2880</v>
      </c>
      <c r="I32" s="2">
        <v>6458</v>
      </c>
      <c r="J32" s="2">
        <v>49360</v>
      </c>
      <c r="K32" s="2">
        <v>36676</v>
      </c>
      <c r="L32" s="2">
        <v>903</v>
      </c>
      <c r="M32" s="2">
        <v>2229</v>
      </c>
      <c r="N32" s="2">
        <v>13215</v>
      </c>
      <c r="O32" s="2">
        <v>3041</v>
      </c>
      <c r="P32" s="2">
        <v>530</v>
      </c>
      <c r="Q32" s="2">
        <v>15517</v>
      </c>
      <c r="S32" s="2">
        <v>720</v>
      </c>
      <c r="T32" s="2">
        <v>3560</v>
      </c>
      <c r="U32" s="2">
        <v>231330</v>
      </c>
      <c r="V32" s="2">
        <v>7309</v>
      </c>
      <c r="W32" s="2">
        <v>150</v>
      </c>
      <c r="Y32" s="2">
        <f t="shared" si="1"/>
        <v>8164351</v>
      </c>
      <c r="AA32" s="2"/>
    </row>
    <row r="33" spans="1:27" ht="12.75">
      <c r="A33" t="s">
        <v>47</v>
      </c>
      <c r="B33" s="2">
        <v>2125405</v>
      </c>
      <c r="C33" s="2">
        <v>933324</v>
      </c>
      <c r="D33" s="2">
        <v>299556</v>
      </c>
      <c r="E33" s="2">
        <v>1338</v>
      </c>
      <c r="F33" s="2">
        <v>803478</v>
      </c>
      <c r="G33" s="2">
        <v>21504</v>
      </c>
      <c r="H33" s="2">
        <v>3024</v>
      </c>
      <c r="I33" s="2">
        <v>5138</v>
      </c>
      <c r="J33" s="2">
        <v>6190</v>
      </c>
      <c r="K33" s="2">
        <v>4860</v>
      </c>
      <c r="M33" s="2">
        <v>48</v>
      </c>
      <c r="N33" s="2">
        <v>9029</v>
      </c>
      <c r="O33" s="2">
        <v>534</v>
      </c>
      <c r="P33" s="2">
        <v>1125</v>
      </c>
      <c r="Q33" s="2">
        <v>3355</v>
      </c>
      <c r="R33" s="2">
        <v>80</v>
      </c>
      <c r="S33" s="2">
        <v>577</v>
      </c>
      <c r="T33" s="2">
        <v>935</v>
      </c>
      <c r="U33" s="2">
        <v>142013</v>
      </c>
      <c r="V33" s="2">
        <v>2397</v>
      </c>
      <c r="Y33" s="2">
        <f t="shared" si="1"/>
        <v>4363910</v>
      </c>
      <c r="AA33" s="2"/>
    </row>
    <row r="34" spans="1:27" ht="12.75">
      <c r="A34" t="s">
        <v>48</v>
      </c>
      <c r="B34" s="2">
        <v>2409467</v>
      </c>
      <c r="C34" s="2">
        <v>126455</v>
      </c>
      <c r="D34" s="2">
        <v>34607</v>
      </c>
      <c r="E34" s="2">
        <v>618</v>
      </c>
      <c r="F34" s="2">
        <v>164017</v>
      </c>
      <c r="G34" s="2">
        <v>1215</v>
      </c>
      <c r="I34" s="2">
        <v>1600</v>
      </c>
      <c r="J34" s="2">
        <v>12290</v>
      </c>
      <c r="K34" s="2">
        <v>3880</v>
      </c>
      <c r="N34" s="2">
        <v>45</v>
      </c>
      <c r="P34" s="2">
        <v>150</v>
      </c>
      <c r="Q34" s="2">
        <v>7430</v>
      </c>
      <c r="U34" s="2">
        <v>193690</v>
      </c>
      <c r="V34" s="2">
        <v>18266</v>
      </c>
      <c r="Y34" s="2">
        <f t="shared" si="1"/>
        <v>2973730</v>
      </c>
      <c r="AA34" s="2"/>
    </row>
    <row r="35" spans="1:27" ht="12.75">
      <c r="A35" s="7" t="s">
        <v>49</v>
      </c>
      <c r="B35" s="2">
        <v>13264534</v>
      </c>
      <c r="C35" s="2">
        <v>4953995</v>
      </c>
      <c r="D35" s="2">
        <v>2828815</v>
      </c>
      <c r="F35" s="2">
        <v>5225108</v>
      </c>
      <c r="G35" s="2">
        <v>37717</v>
      </c>
      <c r="H35" s="2">
        <v>5950</v>
      </c>
      <c r="I35" s="2">
        <v>27631</v>
      </c>
      <c r="J35" s="2">
        <v>66800</v>
      </c>
      <c r="K35" s="2">
        <v>188580</v>
      </c>
      <c r="L35" s="2">
        <v>2700</v>
      </c>
      <c r="N35" s="2">
        <v>17650</v>
      </c>
      <c r="O35" s="2">
        <v>7250</v>
      </c>
      <c r="Q35" s="2">
        <v>73200</v>
      </c>
      <c r="S35" s="2">
        <v>18000</v>
      </c>
      <c r="T35" s="2">
        <v>2480</v>
      </c>
      <c r="U35" s="2">
        <v>921788</v>
      </c>
      <c r="V35" s="2">
        <v>20290</v>
      </c>
      <c r="Y35" s="2">
        <f t="shared" si="1"/>
        <v>27662488</v>
      </c>
      <c r="AA35" s="2"/>
    </row>
    <row r="36" spans="1:27" ht="12.75">
      <c r="A36" t="s">
        <v>50</v>
      </c>
      <c r="B36" s="2">
        <v>1145646</v>
      </c>
      <c r="C36" s="2">
        <v>662784</v>
      </c>
      <c r="D36" s="2">
        <v>104775</v>
      </c>
      <c r="E36" s="2">
        <v>4169</v>
      </c>
      <c r="F36" s="2">
        <v>474668</v>
      </c>
      <c r="G36" s="2">
        <v>8139</v>
      </c>
      <c r="H36" s="2">
        <v>12517</v>
      </c>
      <c r="I36" s="2">
        <v>16533</v>
      </c>
      <c r="J36" s="2">
        <v>50816</v>
      </c>
      <c r="K36" s="2">
        <v>14735</v>
      </c>
      <c r="L36" s="2">
        <v>1844</v>
      </c>
      <c r="M36" s="2">
        <v>2415</v>
      </c>
      <c r="N36" s="2">
        <v>13306</v>
      </c>
      <c r="O36" s="2">
        <v>8857</v>
      </c>
      <c r="P36" s="2">
        <v>1908</v>
      </c>
      <c r="Q36" s="2">
        <v>31310</v>
      </c>
      <c r="S36" s="2">
        <v>710</v>
      </c>
      <c r="T36" s="2">
        <v>5862</v>
      </c>
      <c r="U36" s="2">
        <v>103336</v>
      </c>
      <c r="V36" s="2">
        <v>23882</v>
      </c>
      <c r="W36" s="2">
        <v>320</v>
      </c>
      <c r="Y36" s="2">
        <f t="shared" si="1"/>
        <v>2688532</v>
      </c>
      <c r="AA36" s="2"/>
    </row>
    <row r="37" spans="1:27" ht="12.75">
      <c r="A37" s="7" t="s">
        <v>51</v>
      </c>
      <c r="B37" s="2">
        <v>787298</v>
      </c>
      <c r="C37" s="2">
        <v>1144073</v>
      </c>
      <c r="D37" s="2">
        <v>219725</v>
      </c>
      <c r="E37" s="2">
        <v>440</v>
      </c>
      <c r="F37" s="2">
        <v>1897819</v>
      </c>
      <c r="G37" s="2">
        <v>2800</v>
      </c>
      <c r="H37" s="2">
        <v>1040</v>
      </c>
      <c r="I37" s="2">
        <v>100</v>
      </c>
      <c r="K37" s="2">
        <v>2050</v>
      </c>
      <c r="L37" s="2">
        <v>70</v>
      </c>
      <c r="N37" s="2">
        <v>200</v>
      </c>
      <c r="P37" s="2">
        <v>18</v>
      </c>
      <c r="Q37" s="2">
        <v>1000</v>
      </c>
      <c r="U37" s="2">
        <v>216835</v>
      </c>
      <c r="V37" s="2">
        <v>50545</v>
      </c>
      <c r="Y37" s="2">
        <f t="shared" si="1"/>
        <v>4324013</v>
      </c>
      <c r="AA37" s="2"/>
    </row>
    <row r="38" spans="1:27" ht="12.75">
      <c r="A38" s="7" t="s">
        <v>52</v>
      </c>
      <c r="B38" s="10">
        <v>49749</v>
      </c>
      <c r="C38" s="10">
        <v>34991</v>
      </c>
      <c r="D38" s="10">
        <v>4339</v>
      </c>
      <c r="E38" s="10">
        <v>65</v>
      </c>
      <c r="F38" s="10">
        <v>42754</v>
      </c>
      <c r="G38" s="10">
        <v>400</v>
      </c>
      <c r="H38" s="10">
        <v>940</v>
      </c>
      <c r="I38" s="10"/>
      <c r="J38" s="10">
        <v>520</v>
      </c>
      <c r="K38" s="10"/>
      <c r="L38" s="10"/>
      <c r="M38" s="10"/>
      <c r="N38" s="10">
        <v>790</v>
      </c>
      <c r="O38" s="10"/>
      <c r="P38" s="10"/>
      <c r="Q38" s="10">
        <v>100</v>
      </c>
      <c r="R38" s="10"/>
      <c r="S38" s="10"/>
      <c r="T38" s="10"/>
      <c r="U38" s="10">
        <v>5515</v>
      </c>
      <c r="V38" s="10">
        <v>350</v>
      </c>
      <c r="W38" s="10"/>
      <c r="X38" s="10"/>
      <c r="Y38" s="16">
        <f t="shared" si="1"/>
        <v>140513</v>
      </c>
      <c r="Z38" s="11">
        <v>141583</v>
      </c>
      <c r="AA38" s="10">
        <f>Z38-Y38</f>
        <v>1070</v>
      </c>
    </row>
    <row r="39" spans="1:27" ht="12.75">
      <c r="A39" t="s">
        <v>53</v>
      </c>
      <c r="B39" s="10">
        <v>142049</v>
      </c>
      <c r="C39" s="10">
        <v>16310</v>
      </c>
      <c r="D39" s="10">
        <v>4315</v>
      </c>
      <c r="E39" s="10">
        <v>790</v>
      </c>
      <c r="F39" s="10">
        <v>22988</v>
      </c>
      <c r="G39" s="10">
        <v>1590</v>
      </c>
      <c r="H39" s="10">
        <v>8805</v>
      </c>
      <c r="I39" s="10">
        <v>1070</v>
      </c>
      <c r="J39" s="10">
        <v>4330</v>
      </c>
      <c r="K39" s="10">
        <v>2250</v>
      </c>
      <c r="L39" s="10"/>
      <c r="M39" s="10"/>
      <c r="N39" s="10">
        <v>400</v>
      </c>
      <c r="O39" s="10">
        <v>870</v>
      </c>
      <c r="P39" s="10"/>
      <c r="Q39" s="10">
        <v>945</v>
      </c>
      <c r="R39" s="10"/>
      <c r="S39" s="10">
        <v>100</v>
      </c>
      <c r="T39" s="10">
        <v>300</v>
      </c>
      <c r="U39" s="10">
        <v>5046</v>
      </c>
      <c r="V39" s="10">
        <v>2100</v>
      </c>
      <c r="W39" s="10"/>
      <c r="X39" s="10">
        <v>80</v>
      </c>
      <c r="Y39" s="16">
        <f t="shared" si="1"/>
        <v>214338</v>
      </c>
      <c r="Z39" s="11">
        <v>213268</v>
      </c>
      <c r="AA39" s="10">
        <f>Z39-Y39</f>
        <v>-1070</v>
      </c>
    </row>
    <row r="40" spans="1:27" ht="12.75">
      <c r="A40" s="7" t="s">
        <v>54</v>
      </c>
      <c r="B40" s="2">
        <v>40890</v>
      </c>
      <c r="C40" s="2">
        <v>14453</v>
      </c>
      <c r="D40" s="2">
        <v>4599</v>
      </c>
      <c r="E40" s="2">
        <v>1775</v>
      </c>
      <c r="F40" s="2">
        <v>6631</v>
      </c>
      <c r="G40" s="2">
        <v>1150</v>
      </c>
      <c r="H40" s="2">
        <v>1340</v>
      </c>
      <c r="I40" s="2">
        <v>2356</v>
      </c>
      <c r="J40" s="2">
        <v>6672</v>
      </c>
      <c r="K40" s="2">
        <v>990</v>
      </c>
      <c r="L40" s="2">
        <v>120</v>
      </c>
      <c r="M40" s="2">
        <v>246</v>
      </c>
      <c r="N40" s="2">
        <v>655</v>
      </c>
      <c r="P40" s="2">
        <v>350</v>
      </c>
      <c r="Q40" s="2">
        <v>420</v>
      </c>
      <c r="R40" s="2">
        <v>79</v>
      </c>
      <c r="S40" s="2">
        <v>193</v>
      </c>
      <c r="T40" s="2">
        <v>255</v>
      </c>
      <c r="U40" s="2">
        <v>700</v>
      </c>
      <c r="V40" s="2">
        <v>498</v>
      </c>
      <c r="X40" s="2">
        <v>160</v>
      </c>
      <c r="Y40" s="2">
        <f t="shared" si="1"/>
        <v>84532</v>
      </c>
      <c r="AA40" s="2"/>
    </row>
    <row r="41" spans="1:27" ht="12.75">
      <c r="A41" t="s">
        <v>55</v>
      </c>
      <c r="B41" s="2">
        <v>140524</v>
      </c>
      <c r="C41" s="2">
        <v>23752</v>
      </c>
      <c r="D41" s="2">
        <v>14165</v>
      </c>
      <c r="E41" s="2">
        <v>7992</v>
      </c>
      <c r="F41" s="2">
        <v>18522</v>
      </c>
      <c r="G41" s="2">
        <v>1362</v>
      </c>
      <c r="H41" s="2">
        <v>784</v>
      </c>
      <c r="I41" s="2">
        <v>2281</v>
      </c>
      <c r="J41" s="2">
        <v>3721</v>
      </c>
      <c r="K41" s="2">
        <v>7309</v>
      </c>
      <c r="L41" s="2">
        <v>6259</v>
      </c>
      <c r="M41" s="2">
        <v>1110</v>
      </c>
      <c r="N41" s="2">
        <v>3318</v>
      </c>
      <c r="O41" s="2">
        <v>290</v>
      </c>
      <c r="P41" s="2">
        <v>793</v>
      </c>
      <c r="Q41" s="2">
        <v>1306</v>
      </c>
      <c r="R41" s="2">
        <v>162</v>
      </c>
      <c r="S41" s="2">
        <v>1088</v>
      </c>
      <c r="T41" s="2">
        <v>130</v>
      </c>
      <c r="U41" s="2">
        <v>3358</v>
      </c>
      <c r="V41" s="2">
        <v>1364</v>
      </c>
      <c r="W41" s="2">
        <v>20</v>
      </c>
      <c r="Y41" s="2">
        <f t="shared" si="1"/>
        <v>239610</v>
      </c>
      <c r="AA41" s="2"/>
    </row>
    <row r="42" spans="1:27" ht="12.75">
      <c r="A42" t="s">
        <v>56</v>
      </c>
      <c r="B42" s="2">
        <v>7167209</v>
      </c>
      <c r="C42" s="2">
        <v>4984085</v>
      </c>
      <c r="D42" s="2">
        <v>1435199</v>
      </c>
      <c r="E42" s="2">
        <v>417793</v>
      </c>
      <c r="F42" s="2">
        <v>2596666</v>
      </c>
      <c r="G42" s="2">
        <v>111808</v>
      </c>
      <c r="H42" s="2">
        <v>153185</v>
      </c>
      <c r="I42" s="2">
        <v>985082</v>
      </c>
      <c r="J42" s="2">
        <v>557753</v>
      </c>
      <c r="K42" s="2">
        <v>400625</v>
      </c>
      <c r="L42" s="2">
        <v>93785</v>
      </c>
      <c r="M42" s="2">
        <v>54097</v>
      </c>
      <c r="N42" s="2">
        <v>139715</v>
      </c>
      <c r="O42" s="2">
        <v>56320</v>
      </c>
      <c r="P42" s="2">
        <v>59800</v>
      </c>
      <c r="Q42" s="2">
        <v>84575</v>
      </c>
      <c r="R42" s="2">
        <v>15695</v>
      </c>
      <c r="S42" s="2">
        <v>89798</v>
      </c>
      <c r="T42" s="2">
        <v>41909</v>
      </c>
      <c r="U42" s="2">
        <v>450424</v>
      </c>
      <c r="V42" s="2">
        <v>143520</v>
      </c>
      <c r="W42" s="2">
        <v>200</v>
      </c>
      <c r="Y42" s="2">
        <f t="shared" si="1"/>
        <v>20039243</v>
      </c>
      <c r="AA42" s="2"/>
    </row>
    <row r="43" spans="1:27" ht="12.75">
      <c r="A43" t="s">
        <v>57</v>
      </c>
      <c r="B43" s="2">
        <v>4963085</v>
      </c>
      <c r="C43" s="2">
        <v>3483197</v>
      </c>
      <c r="D43" s="2">
        <v>664263</v>
      </c>
      <c r="E43" s="2">
        <v>52445</v>
      </c>
      <c r="F43" s="2">
        <v>1499416</v>
      </c>
      <c r="G43" s="2">
        <v>127686</v>
      </c>
      <c r="H43" s="2">
        <v>29422</v>
      </c>
      <c r="I43" s="2">
        <v>126194</v>
      </c>
      <c r="J43" s="2">
        <v>491924</v>
      </c>
      <c r="K43" s="2">
        <v>249709</v>
      </c>
      <c r="L43" s="2">
        <v>11533</v>
      </c>
      <c r="M43" s="2">
        <v>19792</v>
      </c>
      <c r="N43" s="2">
        <v>45100</v>
      </c>
      <c r="O43" s="2">
        <v>15860</v>
      </c>
      <c r="P43" s="2">
        <v>21615</v>
      </c>
      <c r="Q43" s="2">
        <v>48310</v>
      </c>
      <c r="R43" s="2">
        <v>1880</v>
      </c>
      <c r="S43" s="2">
        <v>14422</v>
      </c>
      <c r="T43" s="2">
        <v>6244</v>
      </c>
      <c r="U43" s="2">
        <v>274625</v>
      </c>
      <c r="V43" s="2">
        <v>21650</v>
      </c>
      <c r="W43" s="2">
        <v>500</v>
      </c>
      <c r="Y43" s="2">
        <f t="shared" si="1"/>
        <v>12168872</v>
      </c>
      <c r="AA43" s="2"/>
    </row>
    <row r="44" spans="1:27" ht="12.75">
      <c r="A44" t="s">
        <v>71</v>
      </c>
      <c r="B44" s="2">
        <v>1063689</v>
      </c>
      <c r="C44" s="2">
        <v>350925</v>
      </c>
      <c r="D44" s="2">
        <v>55975</v>
      </c>
      <c r="E44" s="2">
        <v>15506</v>
      </c>
      <c r="F44" s="2">
        <v>415435</v>
      </c>
      <c r="G44" s="2">
        <v>19524</v>
      </c>
      <c r="H44" s="2">
        <v>21550</v>
      </c>
      <c r="I44" s="2">
        <v>53882</v>
      </c>
      <c r="J44" s="2">
        <v>83785</v>
      </c>
      <c r="K44" s="2">
        <v>51050</v>
      </c>
      <c r="L44" s="2">
        <v>121460</v>
      </c>
      <c r="M44" s="2">
        <v>51189</v>
      </c>
      <c r="N44" s="2">
        <v>22129</v>
      </c>
      <c r="O44" s="2">
        <v>12352</v>
      </c>
      <c r="P44" s="2">
        <v>14116</v>
      </c>
      <c r="Q44" s="2">
        <v>20365</v>
      </c>
      <c r="R44" s="2">
        <v>298</v>
      </c>
      <c r="S44" s="2">
        <v>13319</v>
      </c>
      <c r="T44" s="2">
        <v>5498</v>
      </c>
      <c r="U44" s="2">
        <v>97500</v>
      </c>
      <c r="V44" s="2">
        <v>17029</v>
      </c>
      <c r="W44" s="2">
        <v>950</v>
      </c>
      <c r="Y44" s="2">
        <f t="shared" si="1"/>
        <v>2507526</v>
      </c>
      <c r="AA44" s="2"/>
    </row>
    <row r="45" spans="1:27" ht="12.75">
      <c r="A45" t="s">
        <v>19</v>
      </c>
      <c r="B45" s="2">
        <f aca="true" t="shared" si="2" ref="B45:X45">SUM(B26:B44)</f>
        <v>53707347</v>
      </c>
      <c r="C45" s="2">
        <f t="shared" si="2"/>
        <v>25347095</v>
      </c>
      <c r="D45" s="2">
        <f t="shared" si="2"/>
        <v>9381023</v>
      </c>
      <c r="E45" s="2">
        <f t="shared" si="2"/>
        <v>799171</v>
      </c>
      <c r="F45" s="2">
        <f t="shared" si="2"/>
        <v>19917346</v>
      </c>
      <c r="G45" s="2">
        <f t="shared" si="2"/>
        <v>488169</v>
      </c>
      <c r="H45" s="2">
        <f t="shared" si="2"/>
        <v>335155</v>
      </c>
      <c r="I45" s="2">
        <f t="shared" si="2"/>
        <v>1730775</v>
      </c>
      <c r="J45" s="2">
        <f t="shared" si="2"/>
        <v>1645208</v>
      </c>
      <c r="K45" s="2">
        <f t="shared" si="2"/>
        <v>1061881</v>
      </c>
      <c r="L45" s="2">
        <f t="shared" si="2"/>
        <v>298945</v>
      </c>
      <c r="M45" s="2">
        <f t="shared" si="2"/>
        <v>164601</v>
      </c>
      <c r="N45" s="6">
        <f t="shared" si="2"/>
        <v>453802</v>
      </c>
      <c r="O45" s="2">
        <f t="shared" si="2"/>
        <v>142872</v>
      </c>
      <c r="P45" s="6">
        <f t="shared" si="2"/>
        <v>155067</v>
      </c>
      <c r="Q45" s="2">
        <f t="shared" si="2"/>
        <v>329416</v>
      </c>
      <c r="R45" s="2">
        <f t="shared" si="2"/>
        <v>26364</v>
      </c>
      <c r="S45" s="2">
        <f t="shared" si="2"/>
        <v>193731</v>
      </c>
      <c r="T45" s="2">
        <f t="shared" si="2"/>
        <v>106113</v>
      </c>
      <c r="U45" s="2">
        <f t="shared" si="2"/>
        <v>3964098</v>
      </c>
      <c r="V45" s="2">
        <f t="shared" si="2"/>
        <v>385749</v>
      </c>
      <c r="W45" s="2">
        <f t="shared" si="2"/>
        <v>2775</v>
      </c>
      <c r="X45" s="2">
        <f t="shared" si="2"/>
        <v>910</v>
      </c>
      <c r="Y45" s="6">
        <f t="shared" si="1"/>
        <v>120637613</v>
      </c>
      <c r="Z45">
        <v>120637651</v>
      </c>
      <c r="AA45" s="10">
        <f>Z45-Y45</f>
        <v>38</v>
      </c>
    </row>
    <row r="46" spans="1:27" ht="12.75">
      <c r="A46" t="s">
        <v>73</v>
      </c>
      <c r="N46" s="5">
        <v>453842</v>
      </c>
      <c r="P46" s="5">
        <v>155065</v>
      </c>
      <c r="Y46" s="2"/>
      <c r="AA46" s="2"/>
    </row>
    <row r="47" spans="1:27" ht="12.75">
      <c r="A47" t="s">
        <v>74</v>
      </c>
      <c r="N47" s="5">
        <f>N46-N45</f>
        <v>40</v>
      </c>
      <c r="P47" s="5">
        <f>P46-P45</f>
        <v>-2</v>
      </c>
      <c r="Y47" s="2"/>
      <c r="AA47" s="2"/>
    </row>
    <row r="49" ht="12.75">
      <c r="A49" s="13" t="s">
        <v>72</v>
      </c>
    </row>
    <row r="50" ht="12.75">
      <c r="A50" s="7" t="s">
        <v>59</v>
      </c>
    </row>
    <row r="51" ht="12.75">
      <c r="A51" t="s">
        <v>58</v>
      </c>
    </row>
    <row r="52" ht="12.75">
      <c r="Y52" s="2"/>
    </row>
    <row r="53" ht="12.75">
      <c r="Y53" s="2"/>
    </row>
    <row r="54" ht="12.75">
      <c r="A54" s="1" t="s">
        <v>60</v>
      </c>
    </row>
    <row r="55" spans="2:25" ht="54.75">
      <c r="B55" s="3" t="s">
        <v>0</v>
      </c>
      <c r="C55" s="3" t="s">
        <v>1</v>
      </c>
      <c r="D55" s="3" t="s">
        <v>2</v>
      </c>
      <c r="E55" s="3" t="s">
        <v>3</v>
      </c>
      <c r="F55" s="3" t="s">
        <v>4</v>
      </c>
      <c r="G55" s="3" t="s">
        <v>5</v>
      </c>
      <c r="H55" s="3" t="s">
        <v>10</v>
      </c>
      <c r="I55" s="3" t="s">
        <v>11</v>
      </c>
      <c r="J55" s="3" t="s">
        <v>6</v>
      </c>
      <c r="K55" s="3" t="s">
        <v>7</v>
      </c>
      <c r="L55" s="3" t="s">
        <v>8</v>
      </c>
      <c r="M55" s="3" t="s">
        <v>9</v>
      </c>
      <c r="N55" s="3" t="s">
        <v>12</v>
      </c>
      <c r="O55" s="3" t="s">
        <v>13</v>
      </c>
      <c r="P55" s="3" t="s">
        <v>16</v>
      </c>
      <c r="Q55" s="3" t="s">
        <v>25</v>
      </c>
      <c r="R55" s="3" t="s">
        <v>15</v>
      </c>
      <c r="S55" s="3" t="s">
        <v>14</v>
      </c>
      <c r="T55" s="3" t="s">
        <v>24</v>
      </c>
      <c r="U55" s="3" t="s">
        <v>17</v>
      </c>
      <c r="V55" s="3" t="s">
        <v>18</v>
      </c>
      <c r="W55" s="3" t="s">
        <v>26</v>
      </c>
      <c r="X55" s="3" t="s">
        <v>27</v>
      </c>
      <c r="Y55" s="4" t="s">
        <v>19</v>
      </c>
    </row>
    <row r="56" spans="1:25" ht="12.75">
      <c r="A56" t="s">
        <v>63</v>
      </c>
      <c r="B56" s="2">
        <v>735</v>
      </c>
      <c r="C56" s="2">
        <v>112</v>
      </c>
      <c r="D56" s="2">
        <v>139</v>
      </c>
      <c r="E56" s="2">
        <v>87</v>
      </c>
      <c r="F56" s="2">
        <v>205</v>
      </c>
      <c r="G56" s="2">
        <v>20</v>
      </c>
      <c r="H56" s="2">
        <v>12</v>
      </c>
      <c r="I56" s="2">
        <v>11</v>
      </c>
      <c r="J56" s="2">
        <v>8</v>
      </c>
      <c r="K56" s="2">
        <v>11</v>
      </c>
      <c r="L56" s="2">
        <v>35</v>
      </c>
      <c r="M56" s="2">
        <v>27</v>
      </c>
      <c r="N56" s="2">
        <v>108</v>
      </c>
      <c r="O56" s="2">
        <v>3</v>
      </c>
      <c r="Q56" s="2">
        <v>1</v>
      </c>
      <c r="R56" s="2">
        <v>1</v>
      </c>
      <c r="T56" s="2">
        <v>155</v>
      </c>
      <c r="U56" s="2">
        <v>106</v>
      </c>
      <c r="V56" s="2">
        <v>70</v>
      </c>
      <c r="W56" s="2">
        <v>53</v>
      </c>
      <c r="X56" s="2">
        <v>3</v>
      </c>
      <c r="Y56" s="2">
        <f aca="true" t="shared" si="3" ref="Y56:Y62">SUM(B56:X56)</f>
        <v>1902</v>
      </c>
    </row>
    <row r="57" spans="1:27" ht="12.75">
      <c r="A57" t="s">
        <v>64</v>
      </c>
      <c r="B57" s="10">
        <v>7316</v>
      </c>
      <c r="C57" s="10">
        <v>1993</v>
      </c>
      <c r="D57" s="10">
        <v>880</v>
      </c>
      <c r="E57" s="10">
        <v>170</v>
      </c>
      <c r="F57" s="10">
        <v>2804</v>
      </c>
      <c r="G57" s="10">
        <v>183</v>
      </c>
      <c r="H57" s="10">
        <v>107</v>
      </c>
      <c r="I57" s="10">
        <v>34</v>
      </c>
      <c r="J57" s="10">
        <v>88</v>
      </c>
      <c r="K57" s="10">
        <v>14</v>
      </c>
      <c r="L57" s="10">
        <v>14</v>
      </c>
      <c r="M57" s="10">
        <v>15</v>
      </c>
      <c r="N57" s="10">
        <v>20</v>
      </c>
      <c r="O57" s="10">
        <v>4</v>
      </c>
      <c r="P57" s="10">
        <v>22</v>
      </c>
      <c r="Q57" s="10">
        <v>35</v>
      </c>
      <c r="R57" s="10">
        <v>6</v>
      </c>
      <c r="S57" s="10">
        <v>8</v>
      </c>
      <c r="T57" s="10">
        <v>34</v>
      </c>
      <c r="U57" s="10">
        <v>482</v>
      </c>
      <c r="V57" s="10">
        <v>85</v>
      </c>
      <c r="W57" s="10">
        <v>66</v>
      </c>
      <c r="X57" s="10">
        <v>52</v>
      </c>
      <c r="Y57" s="10">
        <f t="shared" si="3"/>
        <v>14432</v>
      </c>
      <c r="Z57" s="11"/>
      <c r="AA57" s="10"/>
    </row>
    <row r="58" spans="1:25" ht="12.75">
      <c r="A58" t="s">
        <v>65</v>
      </c>
      <c r="B58" s="2">
        <v>12231</v>
      </c>
      <c r="C58" s="2">
        <v>2447</v>
      </c>
      <c r="D58" s="2">
        <v>1370</v>
      </c>
      <c r="E58" s="2">
        <v>158</v>
      </c>
      <c r="F58" s="2">
        <v>3292</v>
      </c>
      <c r="G58" s="2">
        <v>504</v>
      </c>
      <c r="H58" s="2">
        <v>57</v>
      </c>
      <c r="I58" s="2">
        <v>13</v>
      </c>
      <c r="J58" s="2">
        <v>34</v>
      </c>
      <c r="K58" s="2">
        <v>11</v>
      </c>
      <c r="L58" s="2">
        <v>8</v>
      </c>
      <c r="M58" s="2">
        <v>12</v>
      </c>
      <c r="N58" s="2">
        <v>19</v>
      </c>
      <c r="O58" s="2">
        <v>1</v>
      </c>
      <c r="P58" s="2">
        <v>53</v>
      </c>
      <c r="Q58" s="2">
        <v>27</v>
      </c>
      <c r="R58" s="2">
        <v>1</v>
      </c>
      <c r="S58" s="2">
        <v>4</v>
      </c>
      <c r="T58" s="2">
        <v>16</v>
      </c>
      <c r="U58" s="2">
        <v>1188</v>
      </c>
      <c r="V58" s="2">
        <v>390</v>
      </c>
      <c r="W58" s="2">
        <v>22</v>
      </c>
      <c r="X58" s="2">
        <v>9</v>
      </c>
      <c r="Y58" s="2">
        <f t="shared" si="3"/>
        <v>21867</v>
      </c>
    </row>
    <row r="59" spans="1:25" ht="12.75">
      <c r="A59" t="s">
        <v>29</v>
      </c>
      <c r="B59" s="2">
        <v>8862</v>
      </c>
      <c r="C59" s="2">
        <v>3065</v>
      </c>
      <c r="D59" s="2">
        <v>741</v>
      </c>
      <c r="E59" s="2">
        <v>131</v>
      </c>
      <c r="F59" s="2">
        <v>3313</v>
      </c>
      <c r="G59" s="2">
        <v>347</v>
      </c>
      <c r="H59" s="2">
        <v>220</v>
      </c>
      <c r="I59" s="2">
        <v>78</v>
      </c>
      <c r="J59" s="2">
        <v>268</v>
      </c>
      <c r="K59" s="2">
        <v>100</v>
      </c>
      <c r="L59" s="2">
        <v>3</v>
      </c>
      <c r="M59" s="2">
        <v>38</v>
      </c>
      <c r="N59" s="2">
        <v>161</v>
      </c>
      <c r="O59" s="2">
        <v>10</v>
      </c>
      <c r="P59" s="2">
        <v>2</v>
      </c>
      <c r="Q59" s="2">
        <v>22</v>
      </c>
      <c r="R59" s="2">
        <v>2</v>
      </c>
      <c r="S59" s="2">
        <v>4</v>
      </c>
      <c r="T59" s="2">
        <v>62</v>
      </c>
      <c r="U59" s="2">
        <v>745</v>
      </c>
      <c r="V59" s="2">
        <v>153</v>
      </c>
      <c r="W59" s="2">
        <v>22</v>
      </c>
      <c r="X59" s="2">
        <v>12</v>
      </c>
      <c r="Y59" s="2">
        <f t="shared" si="3"/>
        <v>18361</v>
      </c>
    </row>
    <row r="60" spans="1:27" ht="12.75">
      <c r="A60" t="s">
        <v>66</v>
      </c>
      <c r="B60" s="10">
        <v>1080</v>
      </c>
      <c r="C60" s="10">
        <v>190</v>
      </c>
      <c r="D60" s="10">
        <v>487</v>
      </c>
      <c r="E60" s="10">
        <v>269</v>
      </c>
      <c r="F60" s="10">
        <v>744</v>
      </c>
      <c r="G60" s="10">
        <v>44</v>
      </c>
      <c r="H60" s="10">
        <v>105</v>
      </c>
      <c r="I60" s="10">
        <v>15</v>
      </c>
      <c r="J60" s="10">
        <v>104</v>
      </c>
      <c r="K60" s="10">
        <v>41</v>
      </c>
      <c r="L60" s="10">
        <v>5</v>
      </c>
      <c r="M60" s="10">
        <v>13</v>
      </c>
      <c r="N60" s="10">
        <v>61</v>
      </c>
      <c r="O60" s="10">
        <v>5</v>
      </c>
      <c r="P60" s="10">
        <v>16</v>
      </c>
      <c r="Q60" s="10">
        <v>33</v>
      </c>
      <c r="R60" s="10">
        <v>3</v>
      </c>
      <c r="S60" s="10">
        <v>12</v>
      </c>
      <c r="T60" s="10">
        <v>56</v>
      </c>
      <c r="U60" s="10">
        <v>82</v>
      </c>
      <c r="V60" s="10">
        <v>100</v>
      </c>
      <c r="W60" s="10">
        <v>71</v>
      </c>
      <c r="X60" s="10">
        <v>24</v>
      </c>
      <c r="Y60" s="10">
        <f t="shared" si="3"/>
        <v>3560</v>
      </c>
      <c r="Z60" s="11"/>
      <c r="AA60" s="10"/>
    </row>
    <row r="61" spans="1:25" ht="12.75">
      <c r="A61" t="s">
        <v>67</v>
      </c>
      <c r="B61" s="2">
        <v>24631</v>
      </c>
      <c r="C61" s="2">
        <v>7791</v>
      </c>
      <c r="D61" s="2">
        <v>9253</v>
      </c>
      <c r="E61" s="2">
        <v>6021</v>
      </c>
      <c r="F61" s="2">
        <v>12207</v>
      </c>
      <c r="G61" s="2">
        <v>2028</v>
      </c>
      <c r="H61" s="2">
        <v>4087</v>
      </c>
      <c r="I61" s="2">
        <v>1861</v>
      </c>
      <c r="J61" s="2">
        <v>1156</v>
      </c>
      <c r="K61" s="2">
        <v>584</v>
      </c>
      <c r="L61" s="2">
        <v>332</v>
      </c>
      <c r="M61" s="2">
        <v>436</v>
      </c>
      <c r="N61" s="2">
        <v>1034</v>
      </c>
      <c r="O61" s="2">
        <v>183</v>
      </c>
      <c r="P61" s="2">
        <v>1121</v>
      </c>
      <c r="Q61" s="2">
        <v>507</v>
      </c>
      <c r="R61" s="2">
        <v>466</v>
      </c>
      <c r="S61" s="2">
        <v>377</v>
      </c>
      <c r="T61" s="2">
        <v>1297</v>
      </c>
      <c r="U61" s="2">
        <v>1721</v>
      </c>
      <c r="V61" s="2">
        <v>2178</v>
      </c>
      <c r="W61" s="2">
        <v>627</v>
      </c>
      <c r="X61" s="2">
        <v>129</v>
      </c>
      <c r="Y61" s="2">
        <f t="shared" si="3"/>
        <v>80027</v>
      </c>
    </row>
    <row r="62" spans="1:25" ht="12.75">
      <c r="A62" t="s">
        <v>57</v>
      </c>
      <c r="B62" s="2">
        <v>26934</v>
      </c>
      <c r="C62" s="2">
        <v>5261</v>
      </c>
      <c r="D62" s="2">
        <v>3815</v>
      </c>
      <c r="E62" s="2">
        <v>1545</v>
      </c>
      <c r="F62" s="2">
        <v>7215</v>
      </c>
      <c r="G62" s="2">
        <v>786</v>
      </c>
      <c r="H62" s="2">
        <v>587</v>
      </c>
      <c r="I62" s="2">
        <v>191</v>
      </c>
      <c r="J62" s="2">
        <v>757</v>
      </c>
      <c r="K62" s="2">
        <v>230</v>
      </c>
      <c r="L62" s="2">
        <v>42</v>
      </c>
      <c r="M62" s="2">
        <v>52</v>
      </c>
      <c r="N62" s="2">
        <v>265</v>
      </c>
      <c r="O62" s="2">
        <v>82</v>
      </c>
      <c r="P62" s="2">
        <v>182</v>
      </c>
      <c r="Q62" s="2">
        <v>139</v>
      </c>
      <c r="R62" s="2">
        <v>65</v>
      </c>
      <c r="S62" s="2">
        <v>49</v>
      </c>
      <c r="T62" s="2">
        <v>151</v>
      </c>
      <c r="U62" s="2">
        <v>1335</v>
      </c>
      <c r="V62" s="2">
        <v>680</v>
      </c>
      <c r="W62" s="2">
        <v>105</v>
      </c>
      <c r="X62" s="2">
        <v>32</v>
      </c>
      <c r="Y62" s="2">
        <f t="shared" si="3"/>
        <v>50500</v>
      </c>
    </row>
    <row r="63" spans="1:25" ht="12.75">
      <c r="A63" t="s">
        <v>68</v>
      </c>
      <c r="B63" s="2">
        <f>SUM(B56:B62)</f>
        <v>81789</v>
      </c>
      <c r="C63" s="2">
        <f aca="true" t="shared" si="4" ref="C63:Y63">SUM(C56:C62)</f>
        <v>20859</v>
      </c>
      <c r="D63" s="2">
        <f t="shared" si="4"/>
        <v>16685</v>
      </c>
      <c r="E63" s="2">
        <f t="shared" si="4"/>
        <v>8381</v>
      </c>
      <c r="F63" s="2">
        <f t="shared" si="4"/>
        <v>29780</v>
      </c>
      <c r="G63" s="2">
        <f t="shared" si="4"/>
        <v>3912</v>
      </c>
      <c r="H63" s="2">
        <f t="shared" si="4"/>
        <v>5175</v>
      </c>
      <c r="I63" s="2">
        <f t="shared" si="4"/>
        <v>2203</v>
      </c>
      <c r="J63" s="2">
        <f t="shared" si="4"/>
        <v>2415</v>
      </c>
      <c r="K63" s="2">
        <f t="shared" si="4"/>
        <v>991</v>
      </c>
      <c r="L63" s="2">
        <f t="shared" si="4"/>
        <v>439</v>
      </c>
      <c r="M63" s="2">
        <f t="shared" si="4"/>
        <v>593</v>
      </c>
      <c r="N63" s="2">
        <f t="shared" si="4"/>
        <v>1668</v>
      </c>
      <c r="O63" s="2">
        <f t="shared" si="4"/>
        <v>288</v>
      </c>
      <c r="P63" s="2">
        <f t="shared" si="4"/>
        <v>1396</v>
      </c>
      <c r="Q63" s="2">
        <f t="shared" si="4"/>
        <v>764</v>
      </c>
      <c r="R63" s="2">
        <f t="shared" si="4"/>
        <v>544</v>
      </c>
      <c r="S63" s="2">
        <f t="shared" si="4"/>
        <v>454</v>
      </c>
      <c r="T63" s="2">
        <f t="shared" si="4"/>
        <v>1771</v>
      </c>
      <c r="U63" s="2">
        <f t="shared" si="4"/>
        <v>5659</v>
      </c>
      <c r="V63" s="2">
        <f t="shared" si="4"/>
        <v>3656</v>
      </c>
      <c r="W63" s="2">
        <f t="shared" si="4"/>
        <v>966</v>
      </c>
      <c r="X63" s="2">
        <f t="shared" si="4"/>
        <v>261</v>
      </c>
      <c r="Y63" s="2">
        <f t="shared" si="4"/>
        <v>190649</v>
      </c>
    </row>
    <row r="66" ht="12.75">
      <c r="A66" s="1" t="s">
        <v>69</v>
      </c>
    </row>
    <row r="67" spans="2:27" ht="54.75"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10</v>
      </c>
      <c r="I67" s="3" t="s">
        <v>11</v>
      </c>
      <c r="J67" s="3" t="s">
        <v>6</v>
      </c>
      <c r="K67" s="3" t="s">
        <v>7</v>
      </c>
      <c r="L67" s="3" t="s">
        <v>8</v>
      </c>
      <c r="M67" s="3" t="s">
        <v>9</v>
      </c>
      <c r="N67" s="3" t="s">
        <v>12</v>
      </c>
      <c r="O67" s="3" t="s">
        <v>13</v>
      </c>
      <c r="P67" s="3" t="s">
        <v>16</v>
      </c>
      <c r="Q67" s="3" t="s">
        <v>25</v>
      </c>
      <c r="R67" s="3" t="s">
        <v>15</v>
      </c>
      <c r="S67" s="3" t="s">
        <v>14</v>
      </c>
      <c r="T67" s="3" t="s">
        <v>24</v>
      </c>
      <c r="U67" s="3" t="s">
        <v>17</v>
      </c>
      <c r="V67" s="3" t="s">
        <v>18</v>
      </c>
      <c r="W67" s="3" t="s">
        <v>26</v>
      </c>
      <c r="X67" s="3" t="s">
        <v>27</v>
      </c>
      <c r="Y67" s="4" t="s">
        <v>19</v>
      </c>
      <c r="AA67" s="2"/>
    </row>
    <row r="68" spans="1:25" ht="12.75">
      <c r="A68" t="s">
        <v>63</v>
      </c>
      <c r="B68" s="2">
        <v>1318804</v>
      </c>
      <c r="C68" s="2">
        <v>47310</v>
      </c>
      <c r="D68" s="2">
        <v>87527</v>
      </c>
      <c r="E68" s="2">
        <v>37194</v>
      </c>
      <c r="F68" s="2">
        <v>73116</v>
      </c>
      <c r="G68" s="2">
        <v>14011</v>
      </c>
      <c r="H68" s="2">
        <v>6480</v>
      </c>
      <c r="I68" s="2">
        <v>1402</v>
      </c>
      <c r="J68" s="2">
        <v>1200</v>
      </c>
      <c r="K68" s="2">
        <v>8200</v>
      </c>
      <c r="L68" s="2">
        <v>3111</v>
      </c>
      <c r="M68" s="2">
        <v>4399</v>
      </c>
      <c r="N68" s="2">
        <v>2620</v>
      </c>
      <c r="O68" s="2">
        <v>300</v>
      </c>
      <c r="Q68" s="2">
        <v>7500</v>
      </c>
      <c r="R68" s="2">
        <v>3600</v>
      </c>
      <c r="T68" s="2">
        <v>18159</v>
      </c>
      <c r="U68" s="2">
        <v>63495</v>
      </c>
      <c r="V68" s="2">
        <v>63244</v>
      </c>
      <c r="W68" s="2">
        <v>33745</v>
      </c>
      <c r="X68" s="2">
        <v>122650</v>
      </c>
      <c r="Y68" s="2">
        <f aca="true" t="shared" si="5" ref="Y68:Y75">SUM(B68:X68)</f>
        <v>1918067</v>
      </c>
    </row>
    <row r="69" spans="1:25" ht="12.75">
      <c r="A69" t="s">
        <v>64</v>
      </c>
      <c r="B69" s="2">
        <v>2321077</v>
      </c>
      <c r="C69" s="2">
        <v>1181498</v>
      </c>
      <c r="D69" s="2">
        <v>244967</v>
      </c>
      <c r="E69" s="2">
        <v>77938</v>
      </c>
      <c r="F69" s="2">
        <v>582292</v>
      </c>
      <c r="G69" s="2">
        <v>49644</v>
      </c>
      <c r="H69" s="2">
        <v>63375</v>
      </c>
      <c r="I69" s="2">
        <v>22325</v>
      </c>
      <c r="J69" s="2">
        <v>61943</v>
      </c>
      <c r="K69" s="2">
        <v>3870</v>
      </c>
      <c r="L69" s="2">
        <v>2465</v>
      </c>
      <c r="M69" s="2">
        <v>3975</v>
      </c>
      <c r="N69" s="2">
        <v>10180</v>
      </c>
      <c r="O69" s="2">
        <v>830</v>
      </c>
      <c r="P69" s="2">
        <v>4365</v>
      </c>
      <c r="Q69" s="2">
        <v>12671</v>
      </c>
      <c r="R69" s="2">
        <v>1130</v>
      </c>
      <c r="S69" s="2">
        <v>1755</v>
      </c>
      <c r="T69" s="2">
        <v>3289</v>
      </c>
      <c r="U69" s="2">
        <v>76723</v>
      </c>
      <c r="V69" s="2">
        <v>35314</v>
      </c>
      <c r="W69" s="2">
        <v>8405</v>
      </c>
      <c r="X69" s="2">
        <v>25300</v>
      </c>
      <c r="Y69" s="2">
        <f t="shared" si="5"/>
        <v>4795331</v>
      </c>
    </row>
    <row r="70" spans="1:25" ht="12.75">
      <c r="A70" t="s">
        <v>65</v>
      </c>
      <c r="B70" s="2">
        <v>8175230</v>
      </c>
      <c r="C70" s="2">
        <v>5490768</v>
      </c>
      <c r="D70" s="2">
        <v>1014276</v>
      </c>
      <c r="E70" s="2">
        <v>185150</v>
      </c>
      <c r="F70" s="2">
        <v>2036179</v>
      </c>
      <c r="G70" s="2">
        <v>493438</v>
      </c>
      <c r="H70" s="2">
        <v>55200</v>
      </c>
      <c r="I70" s="2">
        <v>7650</v>
      </c>
      <c r="J70" s="2">
        <v>32950</v>
      </c>
      <c r="K70" s="2">
        <v>16150</v>
      </c>
      <c r="L70" s="2">
        <v>1350</v>
      </c>
      <c r="M70" s="2">
        <v>14070</v>
      </c>
      <c r="N70" s="2">
        <v>14310</v>
      </c>
      <c r="O70" s="2">
        <v>1000</v>
      </c>
      <c r="P70" s="2">
        <v>7770</v>
      </c>
      <c r="Q70" s="2">
        <v>31115</v>
      </c>
      <c r="R70" s="2">
        <v>150</v>
      </c>
      <c r="S70" s="2">
        <v>2800</v>
      </c>
      <c r="T70" s="2">
        <v>9000</v>
      </c>
      <c r="U70" s="2">
        <v>829919</v>
      </c>
      <c r="V70" s="2">
        <v>591980</v>
      </c>
      <c r="W70" s="2">
        <v>8453</v>
      </c>
      <c r="X70" s="2">
        <v>2490</v>
      </c>
      <c r="Y70" s="2">
        <f t="shared" si="5"/>
        <v>19021398</v>
      </c>
    </row>
    <row r="71" spans="1:25" ht="12.75">
      <c r="A71" t="s">
        <v>29</v>
      </c>
      <c r="B71" s="2">
        <v>1436010</v>
      </c>
      <c r="C71" s="2">
        <v>957261</v>
      </c>
      <c r="D71" s="2">
        <v>110573</v>
      </c>
      <c r="E71" s="2">
        <v>21894</v>
      </c>
      <c r="F71" s="2">
        <v>527971</v>
      </c>
      <c r="G71" s="2">
        <v>51033</v>
      </c>
      <c r="H71" s="2">
        <v>34312</v>
      </c>
      <c r="I71" s="2">
        <v>11930</v>
      </c>
      <c r="J71" s="2">
        <v>59703</v>
      </c>
      <c r="K71" s="2">
        <v>19972</v>
      </c>
      <c r="L71" s="2">
        <v>650</v>
      </c>
      <c r="M71" s="2">
        <v>7125</v>
      </c>
      <c r="N71" s="2">
        <v>20834</v>
      </c>
      <c r="O71" s="2">
        <v>1718</v>
      </c>
      <c r="P71" s="2">
        <v>410</v>
      </c>
      <c r="Q71" s="2">
        <v>5720</v>
      </c>
      <c r="R71" s="2">
        <v>130</v>
      </c>
      <c r="S71" s="2">
        <v>790</v>
      </c>
      <c r="T71" s="2">
        <v>14115</v>
      </c>
      <c r="U71" s="2">
        <v>117913</v>
      </c>
      <c r="V71" s="2">
        <v>28080</v>
      </c>
      <c r="W71" s="2">
        <v>5303</v>
      </c>
      <c r="X71" s="2">
        <v>8850</v>
      </c>
      <c r="Y71" s="2">
        <f t="shared" si="5"/>
        <v>3442297</v>
      </c>
    </row>
    <row r="72" spans="1:25" ht="12.75">
      <c r="A72" t="s">
        <v>66</v>
      </c>
      <c r="B72" s="2">
        <v>328261</v>
      </c>
      <c r="C72" s="2">
        <v>80695</v>
      </c>
      <c r="D72" s="2">
        <v>69574</v>
      </c>
      <c r="E72" s="2">
        <v>33887</v>
      </c>
      <c r="F72" s="2">
        <v>191474</v>
      </c>
      <c r="G72" s="2">
        <v>21465</v>
      </c>
      <c r="H72" s="2">
        <v>58622</v>
      </c>
      <c r="I72" s="2">
        <v>7020</v>
      </c>
      <c r="J72" s="2">
        <v>74315</v>
      </c>
      <c r="K72" s="2">
        <v>24050</v>
      </c>
      <c r="L72" s="2">
        <v>1580</v>
      </c>
      <c r="M72" s="2">
        <v>4675</v>
      </c>
      <c r="N72" s="2">
        <v>23466</v>
      </c>
      <c r="O72" s="2">
        <v>1110</v>
      </c>
      <c r="P72" s="2">
        <v>2633</v>
      </c>
      <c r="Q72" s="2">
        <v>15290</v>
      </c>
      <c r="R72" s="2">
        <v>135</v>
      </c>
      <c r="S72" s="2">
        <v>645</v>
      </c>
      <c r="T72" s="2">
        <v>10640</v>
      </c>
      <c r="U72" s="2">
        <v>45547</v>
      </c>
      <c r="V72" s="2">
        <v>41195</v>
      </c>
      <c r="W72" s="2">
        <v>64052</v>
      </c>
      <c r="X72" s="2">
        <v>37650</v>
      </c>
      <c r="Y72" s="2">
        <f t="shared" si="5"/>
        <v>1137981</v>
      </c>
    </row>
    <row r="73" spans="1:25" ht="12.75">
      <c r="A73" t="s">
        <v>67</v>
      </c>
      <c r="B73" s="2">
        <v>7095345</v>
      </c>
      <c r="C73" s="2">
        <v>1680744</v>
      </c>
      <c r="D73" s="2">
        <v>1510031</v>
      </c>
      <c r="E73" s="2">
        <v>954471</v>
      </c>
      <c r="F73" s="2">
        <v>2350669</v>
      </c>
      <c r="G73" s="2">
        <v>796416</v>
      </c>
      <c r="H73" s="2">
        <v>878936</v>
      </c>
      <c r="I73" s="2">
        <v>338945</v>
      </c>
      <c r="J73" s="2">
        <v>465465</v>
      </c>
      <c r="K73" s="2">
        <v>200430</v>
      </c>
      <c r="L73" s="2">
        <v>88500</v>
      </c>
      <c r="M73" s="2">
        <v>80054</v>
      </c>
      <c r="N73" s="2">
        <v>235758</v>
      </c>
      <c r="O73" s="2">
        <v>44676</v>
      </c>
      <c r="P73" s="2">
        <v>223355</v>
      </c>
      <c r="Q73" s="2">
        <v>252284</v>
      </c>
      <c r="R73" s="2">
        <v>117445</v>
      </c>
      <c r="S73" s="2">
        <v>45536</v>
      </c>
      <c r="T73" s="2">
        <v>197065</v>
      </c>
      <c r="U73" s="2">
        <v>623801</v>
      </c>
      <c r="V73" s="2">
        <v>590350</v>
      </c>
      <c r="W73" s="2">
        <v>214443</v>
      </c>
      <c r="X73" s="2">
        <v>40200</v>
      </c>
      <c r="Y73" s="2">
        <f t="shared" si="5"/>
        <v>19024919</v>
      </c>
    </row>
    <row r="74" spans="1:25" ht="12.75">
      <c r="A74" t="s">
        <v>57</v>
      </c>
      <c r="B74" s="2">
        <v>8773365</v>
      </c>
      <c r="C74" s="2">
        <v>1372124</v>
      </c>
      <c r="D74" s="2">
        <v>981170</v>
      </c>
      <c r="E74" s="2">
        <v>508035</v>
      </c>
      <c r="F74" s="2">
        <v>1816145</v>
      </c>
      <c r="G74" s="2">
        <v>389835</v>
      </c>
      <c r="H74" s="2">
        <v>201014</v>
      </c>
      <c r="I74" s="2">
        <v>65040</v>
      </c>
      <c r="J74" s="2">
        <v>277990</v>
      </c>
      <c r="K74" s="2">
        <v>104350</v>
      </c>
      <c r="L74" s="2">
        <v>14786</v>
      </c>
      <c r="M74" s="2">
        <v>18859</v>
      </c>
      <c r="N74" s="2">
        <v>132860</v>
      </c>
      <c r="O74" s="2">
        <v>30310</v>
      </c>
      <c r="P74" s="2">
        <v>35965</v>
      </c>
      <c r="Q74" s="2">
        <v>40735</v>
      </c>
      <c r="R74" s="2">
        <v>25080</v>
      </c>
      <c r="S74" s="2">
        <v>13904</v>
      </c>
      <c r="T74" s="2">
        <v>44970</v>
      </c>
      <c r="U74" s="2">
        <v>424576</v>
      </c>
      <c r="V74" s="2">
        <v>177332</v>
      </c>
      <c r="W74" s="2">
        <v>33377</v>
      </c>
      <c r="X74" s="2">
        <v>9510</v>
      </c>
      <c r="Y74" s="2">
        <f t="shared" si="5"/>
        <v>15491332</v>
      </c>
    </row>
    <row r="75" spans="1:25" ht="12.75">
      <c r="A75" t="s">
        <v>68</v>
      </c>
      <c r="B75" s="2">
        <f>SUM(B68:B74)</f>
        <v>29448092</v>
      </c>
      <c r="C75" s="2">
        <f aca="true" t="shared" si="6" ref="C75:X75">SUM(C68:C74)</f>
        <v>10810400</v>
      </c>
      <c r="D75" s="2">
        <f t="shared" si="6"/>
        <v>4018118</v>
      </c>
      <c r="E75" s="2">
        <f t="shared" si="6"/>
        <v>1818569</v>
      </c>
      <c r="F75" s="2">
        <f t="shared" si="6"/>
        <v>7577846</v>
      </c>
      <c r="G75" s="2">
        <f t="shared" si="6"/>
        <v>1815842</v>
      </c>
      <c r="H75" s="2">
        <f t="shared" si="6"/>
        <v>1297939</v>
      </c>
      <c r="I75" s="2">
        <f t="shared" si="6"/>
        <v>454312</v>
      </c>
      <c r="J75" s="2">
        <f t="shared" si="6"/>
        <v>973566</v>
      </c>
      <c r="K75" s="2">
        <f t="shared" si="6"/>
        <v>377022</v>
      </c>
      <c r="L75" s="2">
        <f t="shared" si="6"/>
        <v>112442</v>
      </c>
      <c r="M75" s="2">
        <f t="shared" si="6"/>
        <v>133157</v>
      </c>
      <c r="N75" s="2">
        <f t="shared" si="6"/>
        <v>440028</v>
      </c>
      <c r="O75" s="2">
        <f t="shared" si="6"/>
        <v>79944</v>
      </c>
      <c r="P75" s="2">
        <f t="shared" si="6"/>
        <v>274498</v>
      </c>
      <c r="Q75" s="2">
        <f t="shared" si="6"/>
        <v>365315</v>
      </c>
      <c r="R75" s="2">
        <f t="shared" si="6"/>
        <v>147670</v>
      </c>
      <c r="S75" s="2">
        <f t="shared" si="6"/>
        <v>65430</v>
      </c>
      <c r="T75" s="2">
        <f t="shared" si="6"/>
        <v>297238</v>
      </c>
      <c r="U75" s="2">
        <f t="shared" si="6"/>
        <v>2181974</v>
      </c>
      <c r="V75" s="2">
        <f t="shared" si="6"/>
        <v>1527495</v>
      </c>
      <c r="W75" s="2">
        <f t="shared" si="6"/>
        <v>367778</v>
      </c>
      <c r="X75" s="2">
        <f t="shared" si="6"/>
        <v>246650</v>
      </c>
      <c r="Y75" s="2">
        <f t="shared" si="5"/>
        <v>64831325</v>
      </c>
    </row>
    <row r="77" ht="12.75">
      <c r="A77" s="7" t="s">
        <v>70</v>
      </c>
    </row>
    <row r="78" ht="12.75">
      <c r="A78" t="s">
        <v>58</v>
      </c>
    </row>
  </sheetData>
  <sheetProtection/>
  <printOptions/>
  <pageMargins left="0.75" right="0.75" top="1" bottom="1" header="0" footer="0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0.7109375" style="0" customWidth="1"/>
    <col min="2" max="2" width="11.7109375" style="2" customWidth="1"/>
    <col min="3" max="6" width="10.7109375" style="2" customWidth="1"/>
    <col min="7" max="9" width="9.7109375" style="2" customWidth="1"/>
    <col min="10" max="10" width="10.7109375" style="2" customWidth="1"/>
    <col min="11" max="14" width="9.7109375" style="2" customWidth="1"/>
    <col min="15" max="15" width="8.7109375" style="2" customWidth="1"/>
    <col min="16" max="18" width="9.7109375" style="2" customWidth="1"/>
    <col min="19" max="19" width="10.7109375" style="2" customWidth="1"/>
    <col min="20" max="20" width="9.7109375" style="2" customWidth="1"/>
    <col min="21" max="21" width="8.7109375" style="2" customWidth="1"/>
    <col min="22" max="25" width="9.7109375" style="2" customWidth="1"/>
    <col min="26" max="26" width="11.7109375" style="0" customWidth="1"/>
  </cols>
  <sheetData>
    <row r="1" ht="12.75">
      <c r="A1" s="1" t="s">
        <v>90</v>
      </c>
    </row>
    <row r="2" spans="2:26" ht="54.7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10</v>
      </c>
      <c r="I2" s="3" t="s">
        <v>11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12</v>
      </c>
      <c r="O2" s="3" t="s">
        <v>13</v>
      </c>
      <c r="P2" s="3" t="s">
        <v>16</v>
      </c>
      <c r="Q2" s="3" t="s">
        <v>25</v>
      </c>
      <c r="R2" s="3" t="s">
        <v>15</v>
      </c>
      <c r="S2" s="3" t="s">
        <v>17</v>
      </c>
      <c r="T2" s="3" t="s">
        <v>88</v>
      </c>
      <c r="U2" s="3" t="s">
        <v>14</v>
      </c>
      <c r="V2" s="3" t="s">
        <v>24</v>
      </c>
      <c r="W2" s="3" t="s">
        <v>18</v>
      </c>
      <c r="X2" s="3" t="s">
        <v>26</v>
      </c>
      <c r="Y2" s="3" t="s">
        <v>27</v>
      </c>
      <c r="Z2" s="4" t="s">
        <v>19</v>
      </c>
    </row>
    <row r="3" spans="1:26" ht="12.75">
      <c r="A3" t="s">
        <v>28</v>
      </c>
      <c r="B3" s="12">
        <v>143626</v>
      </c>
      <c r="C3" s="10">
        <v>88080</v>
      </c>
      <c r="D3" s="12">
        <v>35741</v>
      </c>
      <c r="E3" s="10">
        <v>28769</v>
      </c>
      <c r="F3" s="10">
        <v>65777</v>
      </c>
      <c r="G3" s="10">
        <v>8888</v>
      </c>
      <c r="H3" s="10">
        <v>12016</v>
      </c>
      <c r="I3" s="10">
        <v>29669</v>
      </c>
      <c r="J3" s="10">
        <v>19375</v>
      </c>
      <c r="K3" s="10">
        <v>8537</v>
      </c>
      <c r="L3" s="10">
        <v>6087</v>
      </c>
      <c r="M3" s="10">
        <v>6195</v>
      </c>
      <c r="N3" s="10">
        <v>15079</v>
      </c>
      <c r="O3" s="10">
        <v>6035</v>
      </c>
      <c r="P3" s="10">
        <v>3226</v>
      </c>
      <c r="Q3" s="10">
        <v>962</v>
      </c>
      <c r="R3" s="10">
        <v>1155</v>
      </c>
      <c r="S3" s="10">
        <v>13427</v>
      </c>
      <c r="T3" s="10">
        <v>29</v>
      </c>
      <c r="U3" s="10">
        <v>2795</v>
      </c>
      <c r="V3" s="10">
        <v>1983</v>
      </c>
      <c r="W3" s="10">
        <v>2499</v>
      </c>
      <c r="X3" s="10">
        <v>166</v>
      </c>
      <c r="Y3" s="10">
        <v>16</v>
      </c>
      <c r="Z3" s="10">
        <f>SUM(B3:Y3)</f>
        <v>500132</v>
      </c>
    </row>
    <row r="4" spans="1:26" ht="12.75">
      <c r="A4" t="s">
        <v>76</v>
      </c>
      <c r="B4" s="2">
        <v>2306</v>
      </c>
      <c r="C4" s="2">
        <v>1200</v>
      </c>
      <c r="D4" s="2">
        <v>290</v>
      </c>
      <c r="E4" s="2">
        <v>55</v>
      </c>
      <c r="F4" s="2">
        <v>770</v>
      </c>
      <c r="G4" s="2">
        <v>36</v>
      </c>
      <c r="H4" s="2">
        <v>26</v>
      </c>
      <c r="I4" s="2">
        <v>52</v>
      </c>
      <c r="J4" s="2">
        <v>370</v>
      </c>
      <c r="K4" s="2">
        <v>50</v>
      </c>
      <c r="L4" s="2">
        <v>3</v>
      </c>
      <c r="M4" s="2">
        <v>9</v>
      </c>
      <c r="N4" s="2">
        <v>35</v>
      </c>
      <c r="O4" s="2">
        <v>9</v>
      </c>
      <c r="P4" s="2">
        <v>3</v>
      </c>
      <c r="Q4" s="2">
        <v>16</v>
      </c>
      <c r="S4" s="2">
        <v>137</v>
      </c>
      <c r="U4" s="2">
        <v>1</v>
      </c>
      <c r="V4" s="2">
        <v>10</v>
      </c>
      <c r="W4" s="2">
        <v>22</v>
      </c>
      <c r="X4" s="2">
        <v>23</v>
      </c>
      <c r="Y4" s="2">
        <v>3</v>
      </c>
      <c r="Z4" s="2">
        <f aca="true" t="shared" si="0" ref="Z4:Z24">SUM(B4:Y4)</f>
        <v>5426</v>
      </c>
    </row>
    <row r="5" spans="1:26" ht="12.75">
      <c r="A5" s="7" t="s">
        <v>77</v>
      </c>
      <c r="B5" s="2">
        <v>19835</v>
      </c>
      <c r="C5" s="2">
        <v>4389</v>
      </c>
      <c r="D5" s="2">
        <v>2416</v>
      </c>
      <c r="E5" s="2">
        <v>374</v>
      </c>
      <c r="F5" s="2">
        <v>7405</v>
      </c>
      <c r="G5" s="2">
        <v>504</v>
      </c>
      <c r="H5" s="2">
        <v>241</v>
      </c>
      <c r="I5" s="2">
        <v>201</v>
      </c>
      <c r="J5" s="2">
        <v>824</v>
      </c>
      <c r="K5" s="2">
        <v>82</v>
      </c>
      <c r="L5" s="2">
        <v>32</v>
      </c>
      <c r="M5" s="2">
        <v>32</v>
      </c>
      <c r="N5" s="2">
        <v>124</v>
      </c>
      <c r="O5" s="2">
        <v>19</v>
      </c>
      <c r="P5" s="2">
        <v>110</v>
      </c>
      <c r="Q5" s="2">
        <v>147</v>
      </c>
      <c r="R5" s="2">
        <v>3</v>
      </c>
      <c r="S5" s="2">
        <v>1567</v>
      </c>
      <c r="U5" s="2">
        <v>29</v>
      </c>
      <c r="V5" s="2">
        <v>42</v>
      </c>
      <c r="W5" s="2">
        <v>162</v>
      </c>
      <c r="X5" s="2">
        <v>132</v>
      </c>
      <c r="Y5" s="2">
        <v>12</v>
      </c>
      <c r="Z5" s="2">
        <f t="shared" si="0"/>
        <v>38682</v>
      </c>
    </row>
    <row r="6" spans="1:26" ht="12.75">
      <c r="A6" t="s">
        <v>56</v>
      </c>
      <c r="B6" s="2">
        <v>110470</v>
      </c>
      <c r="C6" s="2">
        <v>60338</v>
      </c>
      <c r="D6" s="2">
        <v>30634</v>
      </c>
      <c r="E6" s="2">
        <v>14374</v>
      </c>
      <c r="F6" s="2">
        <v>50803</v>
      </c>
      <c r="G6" s="2">
        <v>4583</v>
      </c>
      <c r="H6" s="2">
        <v>6992</v>
      </c>
      <c r="I6" s="2">
        <v>10695</v>
      </c>
      <c r="J6" s="2">
        <v>9286</v>
      </c>
      <c r="K6" s="2">
        <v>3418</v>
      </c>
      <c r="L6" s="2">
        <v>1234</v>
      </c>
      <c r="M6" s="2">
        <v>1532</v>
      </c>
      <c r="N6" s="2">
        <v>2882</v>
      </c>
      <c r="O6" s="2">
        <v>1032</v>
      </c>
      <c r="P6" s="2">
        <v>2434</v>
      </c>
      <c r="Q6" s="2">
        <v>1833</v>
      </c>
      <c r="R6" s="2">
        <v>409</v>
      </c>
      <c r="S6" s="2">
        <v>12358</v>
      </c>
      <c r="T6" s="2">
        <v>1</v>
      </c>
      <c r="U6" s="2">
        <v>2098</v>
      </c>
      <c r="V6" s="2">
        <v>1391</v>
      </c>
      <c r="W6" s="2">
        <v>2915</v>
      </c>
      <c r="X6" s="2">
        <v>1328</v>
      </c>
      <c r="Y6" s="2">
        <v>155</v>
      </c>
      <c r="Z6" s="2">
        <f t="shared" si="0"/>
        <v>333195</v>
      </c>
    </row>
    <row r="7" spans="1:26" ht="12.75">
      <c r="A7" t="s">
        <v>57</v>
      </c>
      <c r="B7" s="10">
        <v>102780</v>
      </c>
      <c r="C7" s="10">
        <v>52154</v>
      </c>
      <c r="D7" s="10">
        <v>15155</v>
      </c>
      <c r="E7" s="10">
        <v>4704</v>
      </c>
      <c r="F7" s="10">
        <v>36475</v>
      </c>
      <c r="G7" s="10">
        <v>3476</v>
      </c>
      <c r="H7" s="10">
        <v>2208</v>
      </c>
      <c r="I7" s="10">
        <v>1779</v>
      </c>
      <c r="J7" s="10">
        <v>9246</v>
      </c>
      <c r="K7" s="10">
        <v>3112</v>
      </c>
      <c r="L7" s="10">
        <v>371</v>
      </c>
      <c r="M7" s="10">
        <v>456</v>
      </c>
      <c r="N7" s="10">
        <v>1346</v>
      </c>
      <c r="O7" s="10">
        <v>315</v>
      </c>
      <c r="P7" s="10">
        <v>943</v>
      </c>
      <c r="Q7" s="10">
        <v>1247</v>
      </c>
      <c r="R7" s="2">
        <v>23</v>
      </c>
      <c r="S7" s="10">
        <v>8395</v>
      </c>
      <c r="T7" s="10">
        <v>1</v>
      </c>
      <c r="U7" s="10">
        <v>232</v>
      </c>
      <c r="V7" s="10">
        <v>288</v>
      </c>
      <c r="W7" s="10">
        <v>1582</v>
      </c>
      <c r="X7" s="10">
        <v>391</v>
      </c>
      <c r="Y7" s="10">
        <v>9</v>
      </c>
      <c r="Z7" s="10">
        <f t="shared" si="0"/>
        <v>246688</v>
      </c>
    </row>
    <row r="8" spans="1:26" ht="12.75">
      <c r="A8" t="s">
        <v>78</v>
      </c>
      <c r="B8" s="2">
        <v>7302</v>
      </c>
      <c r="C8" s="2">
        <v>67</v>
      </c>
      <c r="D8" s="2">
        <v>43</v>
      </c>
      <c r="E8" s="2">
        <v>4</v>
      </c>
      <c r="F8" s="2">
        <v>144</v>
      </c>
      <c r="G8" s="2">
        <v>19</v>
      </c>
      <c r="H8" s="2">
        <v>18</v>
      </c>
      <c r="I8" s="2">
        <v>1</v>
      </c>
      <c r="J8" s="2">
        <v>8</v>
      </c>
      <c r="K8" s="2">
        <v>8</v>
      </c>
      <c r="L8" s="2">
        <v>3</v>
      </c>
      <c r="M8" s="2">
        <v>2</v>
      </c>
      <c r="N8" s="2">
        <v>11</v>
      </c>
      <c r="O8" s="2">
        <v>1</v>
      </c>
      <c r="Q8" s="2">
        <v>23</v>
      </c>
      <c r="S8" s="2">
        <v>754</v>
      </c>
      <c r="V8" s="2">
        <v>4</v>
      </c>
      <c r="W8" s="2">
        <v>32</v>
      </c>
      <c r="Z8" s="2">
        <f t="shared" si="0"/>
        <v>8444</v>
      </c>
    </row>
    <row r="9" spans="1:26" ht="12.75">
      <c r="A9" t="s">
        <v>42</v>
      </c>
      <c r="B9" s="2">
        <v>17339</v>
      </c>
      <c r="C9" s="2">
        <v>6614</v>
      </c>
      <c r="D9" s="2">
        <v>7608</v>
      </c>
      <c r="E9" s="2">
        <v>2611</v>
      </c>
      <c r="F9" s="2">
        <v>3196</v>
      </c>
      <c r="G9" s="2">
        <v>433</v>
      </c>
      <c r="H9" s="2">
        <v>388</v>
      </c>
      <c r="I9" s="2">
        <v>787</v>
      </c>
      <c r="J9" s="2">
        <v>1196</v>
      </c>
      <c r="K9" s="2">
        <v>324</v>
      </c>
      <c r="L9" s="2">
        <v>51</v>
      </c>
      <c r="M9" s="2">
        <v>104</v>
      </c>
      <c r="N9" s="2">
        <v>621</v>
      </c>
      <c r="O9" s="2">
        <v>172</v>
      </c>
      <c r="P9" s="2">
        <v>670</v>
      </c>
      <c r="Q9" s="2">
        <v>9</v>
      </c>
      <c r="R9" s="2">
        <v>112</v>
      </c>
      <c r="S9" s="2">
        <v>1024</v>
      </c>
      <c r="U9" s="2">
        <v>323</v>
      </c>
      <c r="V9" s="2">
        <v>24</v>
      </c>
      <c r="W9" s="2">
        <v>166</v>
      </c>
      <c r="X9" s="2">
        <v>2</v>
      </c>
      <c r="Z9" s="2">
        <f t="shared" si="0"/>
        <v>43774</v>
      </c>
    </row>
    <row r="10" spans="1:26" ht="12.75">
      <c r="A10" t="s">
        <v>43</v>
      </c>
      <c r="B10" s="2">
        <v>15026</v>
      </c>
      <c r="C10" s="2">
        <v>13746</v>
      </c>
      <c r="D10" s="2">
        <v>4179</v>
      </c>
      <c r="E10" s="2">
        <v>85</v>
      </c>
      <c r="F10" s="2">
        <v>12004</v>
      </c>
      <c r="G10" s="2">
        <v>338</v>
      </c>
      <c r="H10" s="2">
        <v>48</v>
      </c>
      <c r="I10" s="2">
        <v>23</v>
      </c>
      <c r="J10" s="2">
        <v>45</v>
      </c>
      <c r="K10" s="2">
        <v>42</v>
      </c>
      <c r="M10" s="2">
        <v>5</v>
      </c>
      <c r="N10" s="2">
        <v>13</v>
      </c>
      <c r="O10" s="2">
        <v>3</v>
      </c>
      <c r="P10" s="2">
        <v>21</v>
      </c>
      <c r="Q10" s="2">
        <v>6</v>
      </c>
      <c r="R10" s="2">
        <v>1</v>
      </c>
      <c r="S10" s="2">
        <v>3597</v>
      </c>
      <c r="U10" s="2">
        <v>21</v>
      </c>
      <c r="V10" s="2">
        <v>4</v>
      </c>
      <c r="W10" s="2">
        <v>32</v>
      </c>
      <c r="X10" s="2">
        <v>2</v>
      </c>
      <c r="Z10" s="2">
        <f t="shared" si="0"/>
        <v>49241</v>
      </c>
    </row>
    <row r="11" spans="1:26" ht="12.75">
      <c r="A11" t="s">
        <v>50</v>
      </c>
      <c r="B11" s="2">
        <v>23308</v>
      </c>
      <c r="C11" s="2">
        <v>13128</v>
      </c>
      <c r="D11" s="2">
        <v>2818</v>
      </c>
      <c r="E11" s="2">
        <v>181</v>
      </c>
      <c r="F11" s="2">
        <v>8671</v>
      </c>
      <c r="G11" s="2">
        <v>823</v>
      </c>
      <c r="H11" s="2">
        <v>781</v>
      </c>
      <c r="I11" s="2">
        <v>165</v>
      </c>
      <c r="J11" s="2">
        <v>852</v>
      </c>
      <c r="K11" s="2">
        <v>297</v>
      </c>
      <c r="L11" s="2">
        <v>26</v>
      </c>
      <c r="M11" s="2">
        <v>105</v>
      </c>
      <c r="N11" s="2">
        <v>316</v>
      </c>
      <c r="O11" s="2">
        <v>121</v>
      </c>
      <c r="P11" s="2">
        <v>44</v>
      </c>
      <c r="Q11" s="2">
        <v>323</v>
      </c>
      <c r="R11" s="2">
        <v>2</v>
      </c>
      <c r="S11" s="2">
        <v>2141</v>
      </c>
      <c r="U11" s="2">
        <v>9</v>
      </c>
      <c r="V11" s="2">
        <v>113</v>
      </c>
      <c r="W11" s="2">
        <v>596</v>
      </c>
      <c r="X11" s="2">
        <v>37</v>
      </c>
      <c r="Y11" s="2">
        <v>8</v>
      </c>
      <c r="Z11" s="2">
        <f t="shared" si="0"/>
        <v>54865</v>
      </c>
    </row>
    <row r="12" spans="1:26" ht="12.75">
      <c r="A12" t="s">
        <v>79</v>
      </c>
      <c r="B12" s="2">
        <v>2783</v>
      </c>
      <c r="C12" s="2">
        <v>77</v>
      </c>
      <c r="D12" s="2">
        <v>395</v>
      </c>
      <c r="E12" s="2">
        <v>284</v>
      </c>
      <c r="F12" s="2">
        <v>87</v>
      </c>
      <c r="G12" s="2">
        <v>57</v>
      </c>
      <c r="H12" s="2">
        <v>13</v>
      </c>
      <c r="I12" s="2">
        <v>133</v>
      </c>
      <c r="J12" s="2">
        <v>56</v>
      </c>
      <c r="K12" s="2">
        <v>6</v>
      </c>
      <c r="L12" s="2">
        <v>2</v>
      </c>
      <c r="M12" s="2">
        <v>135</v>
      </c>
      <c r="N12" s="2">
        <v>5</v>
      </c>
      <c r="Q12" s="2">
        <v>77</v>
      </c>
      <c r="S12" s="2">
        <v>131</v>
      </c>
      <c r="U12" s="2">
        <v>4</v>
      </c>
      <c r="V12" s="2">
        <v>5</v>
      </c>
      <c r="W12" s="2">
        <v>112</v>
      </c>
      <c r="X12" s="2">
        <v>408</v>
      </c>
      <c r="Y12" s="2">
        <v>224</v>
      </c>
      <c r="Z12" s="2">
        <f t="shared" si="0"/>
        <v>4994</v>
      </c>
    </row>
    <row r="13" spans="1:26" ht="12.75">
      <c r="A13" t="s">
        <v>80</v>
      </c>
      <c r="B13" s="2">
        <v>32884</v>
      </c>
      <c r="C13" s="2">
        <v>11247</v>
      </c>
      <c r="D13" s="2">
        <v>4622</v>
      </c>
      <c r="E13" s="2">
        <v>800</v>
      </c>
      <c r="F13" s="2">
        <v>10911</v>
      </c>
      <c r="G13" s="2">
        <v>1759</v>
      </c>
      <c r="H13" s="2">
        <v>224</v>
      </c>
      <c r="I13" s="2">
        <v>45</v>
      </c>
      <c r="J13" s="2">
        <v>323</v>
      </c>
      <c r="K13" s="2">
        <v>79</v>
      </c>
      <c r="L13" s="2">
        <v>9</v>
      </c>
      <c r="M13" s="2">
        <v>28</v>
      </c>
      <c r="N13" s="2">
        <v>66</v>
      </c>
      <c r="O13" s="2">
        <v>6</v>
      </c>
      <c r="P13" s="2">
        <v>51</v>
      </c>
      <c r="Q13" s="2">
        <v>222</v>
      </c>
      <c r="R13" s="2">
        <v>1</v>
      </c>
      <c r="S13" s="2">
        <v>4838</v>
      </c>
      <c r="U13" s="2">
        <v>24</v>
      </c>
      <c r="V13" s="2">
        <v>16</v>
      </c>
      <c r="W13" s="2">
        <v>951</v>
      </c>
      <c r="X13" s="2">
        <v>473</v>
      </c>
      <c r="Y13" s="2">
        <v>19</v>
      </c>
      <c r="Z13" s="2">
        <f t="shared" si="0"/>
        <v>69598</v>
      </c>
    </row>
    <row r="14" spans="1:26" ht="12.75">
      <c r="A14" s="7" t="s">
        <v>81</v>
      </c>
      <c r="B14" s="2">
        <v>5106</v>
      </c>
      <c r="C14" s="2">
        <v>1786</v>
      </c>
      <c r="D14" s="2">
        <v>1112</v>
      </c>
      <c r="E14" s="2">
        <v>198</v>
      </c>
      <c r="F14" s="2">
        <v>1629</v>
      </c>
      <c r="G14" s="2">
        <v>158</v>
      </c>
      <c r="H14" s="2">
        <v>83</v>
      </c>
      <c r="I14" s="2">
        <v>181</v>
      </c>
      <c r="J14" s="2">
        <v>421</v>
      </c>
      <c r="K14" s="2">
        <v>137</v>
      </c>
      <c r="L14" s="2">
        <v>12</v>
      </c>
      <c r="M14" s="2">
        <v>20</v>
      </c>
      <c r="N14" s="2">
        <v>53</v>
      </c>
      <c r="O14" s="2">
        <v>18</v>
      </c>
      <c r="P14" s="2">
        <v>39</v>
      </c>
      <c r="Q14" s="2">
        <v>43</v>
      </c>
      <c r="R14" s="2">
        <v>8</v>
      </c>
      <c r="S14" s="2">
        <v>530</v>
      </c>
      <c r="U14" s="2">
        <v>23</v>
      </c>
      <c r="V14" s="2">
        <v>24</v>
      </c>
      <c r="W14" s="2">
        <v>141</v>
      </c>
      <c r="X14" s="2">
        <v>71</v>
      </c>
      <c r="Y14" s="2">
        <v>21</v>
      </c>
      <c r="Z14" s="2">
        <f t="shared" si="0"/>
        <v>11814</v>
      </c>
    </row>
    <row r="15" spans="1:26" ht="12.75">
      <c r="A15" s="7" t="s">
        <v>82</v>
      </c>
      <c r="B15" s="10">
        <v>34432</v>
      </c>
      <c r="C15" s="10">
        <v>13857</v>
      </c>
      <c r="D15" s="10">
        <v>7372</v>
      </c>
      <c r="E15" s="10">
        <v>2445</v>
      </c>
      <c r="F15" s="10">
        <v>8663</v>
      </c>
      <c r="G15" s="10">
        <v>1856</v>
      </c>
      <c r="H15" s="10">
        <v>1273</v>
      </c>
      <c r="I15" s="10">
        <v>1398</v>
      </c>
      <c r="J15" s="10">
        <v>824</v>
      </c>
      <c r="K15" s="10">
        <v>169</v>
      </c>
      <c r="L15" s="10">
        <v>541</v>
      </c>
      <c r="M15" s="10">
        <v>311</v>
      </c>
      <c r="N15" s="10">
        <v>273</v>
      </c>
      <c r="O15" s="10">
        <v>32</v>
      </c>
      <c r="P15" s="10">
        <v>465</v>
      </c>
      <c r="Q15" s="10">
        <v>456</v>
      </c>
      <c r="R15" s="10">
        <v>21</v>
      </c>
      <c r="S15" s="10">
        <v>3549</v>
      </c>
      <c r="T15" s="10"/>
      <c r="U15" s="10">
        <v>600</v>
      </c>
      <c r="V15" s="10">
        <v>21</v>
      </c>
      <c r="W15" s="10">
        <v>388</v>
      </c>
      <c r="X15" s="10">
        <v>306</v>
      </c>
      <c r="Y15" s="10">
        <v>9</v>
      </c>
      <c r="Z15" s="12">
        <f t="shared" si="0"/>
        <v>79261</v>
      </c>
    </row>
    <row r="16" spans="1:26" ht="12.75">
      <c r="A16" t="s">
        <v>83</v>
      </c>
      <c r="B16" s="10">
        <v>2847</v>
      </c>
      <c r="C16" s="10">
        <v>820</v>
      </c>
      <c r="D16" s="10">
        <v>957</v>
      </c>
      <c r="E16" s="10">
        <v>548</v>
      </c>
      <c r="F16" s="10">
        <v>817</v>
      </c>
      <c r="G16" s="10">
        <v>150</v>
      </c>
      <c r="H16" s="10">
        <v>444</v>
      </c>
      <c r="I16" s="10">
        <v>47</v>
      </c>
      <c r="J16" s="10">
        <v>529</v>
      </c>
      <c r="K16" s="10">
        <v>229</v>
      </c>
      <c r="L16" s="10">
        <v>48</v>
      </c>
      <c r="M16" s="10">
        <v>68</v>
      </c>
      <c r="N16" s="10">
        <v>222</v>
      </c>
      <c r="O16" s="10">
        <v>60</v>
      </c>
      <c r="P16" s="10">
        <v>104</v>
      </c>
      <c r="Q16" s="10">
        <v>130</v>
      </c>
      <c r="R16" s="10">
        <v>5</v>
      </c>
      <c r="S16" s="10">
        <v>216</v>
      </c>
      <c r="T16" s="10"/>
      <c r="U16" s="10">
        <v>19</v>
      </c>
      <c r="V16" s="10">
        <v>73</v>
      </c>
      <c r="W16" s="10">
        <v>297</v>
      </c>
      <c r="X16" s="10">
        <v>172</v>
      </c>
      <c r="Y16" s="10">
        <v>20</v>
      </c>
      <c r="Z16" s="12">
        <f t="shared" si="0"/>
        <v>8822</v>
      </c>
    </row>
    <row r="17" spans="1:26" ht="12.75">
      <c r="A17" s="7" t="s">
        <v>84</v>
      </c>
      <c r="B17" s="2">
        <v>13927</v>
      </c>
      <c r="C17" s="2">
        <v>2622</v>
      </c>
      <c r="D17" s="2">
        <v>2084</v>
      </c>
      <c r="E17" s="2">
        <v>843</v>
      </c>
      <c r="F17" s="2">
        <v>1099</v>
      </c>
      <c r="G17" s="2">
        <v>136</v>
      </c>
      <c r="H17" s="2">
        <v>88</v>
      </c>
      <c r="I17" s="2">
        <v>53</v>
      </c>
      <c r="J17" s="2">
        <v>229</v>
      </c>
      <c r="K17" s="2">
        <v>101</v>
      </c>
      <c r="L17" s="2">
        <v>9</v>
      </c>
      <c r="M17" s="2">
        <v>16</v>
      </c>
      <c r="N17" s="2">
        <v>1820</v>
      </c>
      <c r="O17" s="2">
        <v>20</v>
      </c>
      <c r="P17" s="2">
        <v>167</v>
      </c>
      <c r="Q17" s="2">
        <v>23</v>
      </c>
      <c r="R17" s="2">
        <v>20</v>
      </c>
      <c r="S17" s="2">
        <v>301</v>
      </c>
      <c r="T17" s="2">
        <v>1</v>
      </c>
      <c r="U17" s="2">
        <v>121</v>
      </c>
      <c r="V17" s="2">
        <v>21</v>
      </c>
      <c r="W17" s="2">
        <v>63</v>
      </c>
      <c r="X17" s="2">
        <v>15</v>
      </c>
      <c r="Y17" s="2">
        <v>1</v>
      </c>
      <c r="Z17" s="2">
        <f t="shared" si="0"/>
        <v>23780</v>
      </c>
    </row>
    <row r="18" spans="1:26" ht="12.75">
      <c r="A18" t="s">
        <v>45</v>
      </c>
      <c r="B18" s="2">
        <v>84340</v>
      </c>
      <c r="C18" s="2">
        <v>59875</v>
      </c>
      <c r="D18" s="2">
        <v>24554</v>
      </c>
      <c r="E18" s="2">
        <v>4201</v>
      </c>
      <c r="F18" s="2">
        <v>29702</v>
      </c>
      <c r="G18" s="2">
        <v>1658</v>
      </c>
      <c r="H18" s="2">
        <v>1077</v>
      </c>
      <c r="I18" s="2">
        <v>4268</v>
      </c>
      <c r="J18" s="2">
        <v>1930</v>
      </c>
      <c r="K18" s="2">
        <v>693</v>
      </c>
      <c r="L18" s="2">
        <v>72</v>
      </c>
      <c r="M18" s="2">
        <v>123</v>
      </c>
      <c r="N18" s="2">
        <v>742</v>
      </c>
      <c r="O18" s="2">
        <v>326</v>
      </c>
      <c r="P18" s="2">
        <v>1298</v>
      </c>
      <c r="Q18" s="2">
        <v>311</v>
      </c>
      <c r="R18" s="2">
        <v>311</v>
      </c>
      <c r="S18" s="2">
        <v>6081</v>
      </c>
      <c r="U18" s="2">
        <v>842</v>
      </c>
      <c r="V18" s="2">
        <v>165</v>
      </c>
      <c r="W18" s="2">
        <v>808</v>
      </c>
      <c r="X18" s="2">
        <v>85</v>
      </c>
      <c r="Y18" s="2">
        <v>8</v>
      </c>
      <c r="Z18" s="2">
        <f t="shared" si="0"/>
        <v>223470</v>
      </c>
    </row>
    <row r="19" spans="1:26" ht="12.75">
      <c r="A19" t="s">
        <v>46</v>
      </c>
      <c r="B19" s="10">
        <v>18199</v>
      </c>
      <c r="C19" s="10">
        <v>13459</v>
      </c>
      <c r="D19" s="10">
        <v>2037</v>
      </c>
      <c r="E19" s="10">
        <v>1047</v>
      </c>
      <c r="F19" s="10">
        <v>9279</v>
      </c>
      <c r="G19" s="10">
        <v>760</v>
      </c>
      <c r="H19" s="10">
        <v>715</v>
      </c>
      <c r="I19" s="10">
        <v>1909</v>
      </c>
      <c r="J19" s="10">
        <v>1035</v>
      </c>
      <c r="K19" s="10">
        <v>368</v>
      </c>
      <c r="L19" s="10">
        <v>32</v>
      </c>
      <c r="M19" s="10">
        <v>81</v>
      </c>
      <c r="N19" s="10">
        <v>312</v>
      </c>
      <c r="O19" s="10">
        <v>84</v>
      </c>
      <c r="P19" s="10">
        <v>59</v>
      </c>
      <c r="Q19" s="10">
        <v>258</v>
      </c>
      <c r="R19" s="10">
        <v>17</v>
      </c>
      <c r="S19" s="10">
        <v>1377</v>
      </c>
      <c r="T19" s="10"/>
      <c r="U19" s="10">
        <v>846</v>
      </c>
      <c r="V19" s="10">
        <v>77</v>
      </c>
      <c r="W19" s="10">
        <v>455</v>
      </c>
      <c r="X19" s="10">
        <v>20</v>
      </c>
      <c r="Y19" s="10">
        <v>8</v>
      </c>
      <c r="Z19" s="10">
        <f t="shared" si="0"/>
        <v>52434</v>
      </c>
    </row>
    <row r="20" spans="1:26" ht="12.75">
      <c r="A20" t="s">
        <v>44</v>
      </c>
      <c r="B20" s="2">
        <v>3346</v>
      </c>
      <c r="C20" s="2">
        <v>7158</v>
      </c>
      <c r="D20" s="2">
        <v>547</v>
      </c>
      <c r="E20" s="2">
        <v>169</v>
      </c>
      <c r="F20" s="2">
        <v>4082</v>
      </c>
      <c r="G20" s="2">
        <v>86</v>
      </c>
      <c r="H20" s="2">
        <v>127</v>
      </c>
      <c r="I20" s="2">
        <v>343</v>
      </c>
      <c r="J20" s="2">
        <v>166</v>
      </c>
      <c r="K20" s="2">
        <v>115</v>
      </c>
      <c r="L20" s="2">
        <v>14</v>
      </c>
      <c r="M20" s="2">
        <v>17</v>
      </c>
      <c r="N20" s="2">
        <v>44</v>
      </c>
      <c r="O20" s="2">
        <v>24</v>
      </c>
      <c r="P20" s="2">
        <v>53</v>
      </c>
      <c r="Q20" s="2">
        <v>31</v>
      </c>
      <c r="R20" s="2">
        <v>6</v>
      </c>
      <c r="S20" s="2">
        <v>331</v>
      </c>
      <c r="U20" s="2">
        <v>62</v>
      </c>
      <c r="V20" s="2">
        <v>36</v>
      </c>
      <c r="W20" s="2">
        <v>86</v>
      </c>
      <c r="X20" s="2">
        <v>8</v>
      </c>
      <c r="Y20" s="2">
        <v>6</v>
      </c>
      <c r="Z20" s="2">
        <f t="shared" si="0"/>
        <v>16857</v>
      </c>
    </row>
    <row r="21" spans="1:26" ht="12.75">
      <c r="A21" t="s">
        <v>29</v>
      </c>
      <c r="B21" s="2">
        <v>8436</v>
      </c>
      <c r="C21" s="2">
        <v>4320</v>
      </c>
      <c r="D21" s="2">
        <v>1727</v>
      </c>
      <c r="E21" s="2">
        <v>88</v>
      </c>
      <c r="F21" s="2">
        <v>5036</v>
      </c>
      <c r="G21" s="2">
        <v>413</v>
      </c>
      <c r="H21" s="2">
        <v>111</v>
      </c>
      <c r="I21" s="2">
        <v>108</v>
      </c>
      <c r="J21" s="2">
        <v>837</v>
      </c>
      <c r="K21" s="2">
        <v>500</v>
      </c>
      <c r="L21" s="2">
        <v>21</v>
      </c>
      <c r="M21" s="2">
        <v>226</v>
      </c>
      <c r="N21" s="2">
        <v>375</v>
      </c>
      <c r="O21" s="2">
        <v>53</v>
      </c>
      <c r="P21" s="2">
        <v>42</v>
      </c>
      <c r="Q21" s="2">
        <v>103</v>
      </c>
      <c r="R21" s="2">
        <v>3</v>
      </c>
      <c r="S21" s="2">
        <v>1047</v>
      </c>
      <c r="U21" s="2">
        <v>14</v>
      </c>
      <c r="V21" s="2">
        <v>47</v>
      </c>
      <c r="W21" s="2">
        <v>147</v>
      </c>
      <c r="X21" s="2">
        <v>22</v>
      </c>
      <c r="Y21" s="2">
        <v>1</v>
      </c>
      <c r="Z21" s="2">
        <f t="shared" si="0"/>
        <v>23677</v>
      </c>
    </row>
    <row r="22" spans="1:26" ht="12.75">
      <c r="A22" t="s">
        <v>85</v>
      </c>
      <c r="B22" s="2">
        <v>16405</v>
      </c>
      <c r="C22" s="2">
        <v>1408</v>
      </c>
      <c r="D22" s="2">
        <v>5601</v>
      </c>
      <c r="E22" s="2">
        <v>33</v>
      </c>
      <c r="F22" s="2">
        <v>493</v>
      </c>
      <c r="G22" s="2">
        <v>31</v>
      </c>
      <c r="H22" s="2">
        <v>8</v>
      </c>
      <c r="I22" s="2">
        <v>5</v>
      </c>
      <c r="J22" s="2">
        <v>48</v>
      </c>
      <c r="K22" s="2">
        <v>26</v>
      </c>
      <c r="L22" s="2">
        <v>1</v>
      </c>
      <c r="M22" s="2">
        <v>11</v>
      </c>
      <c r="N22" s="2">
        <v>14</v>
      </c>
      <c r="O22" s="2">
        <v>2</v>
      </c>
      <c r="P22" s="2">
        <v>5</v>
      </c>
      <c r="Q22" s="2">
        <v>70</v>
      </c>
      <c r="S22" s="2">
        <v>1462</v>
      </c>
      <c r="U22" s="2">
        <v>1</v>
      </c>
      <c r="V22" s="2">
        <v>16</v>
      </c>
      <c r="W22" s="2">
        <v>22</v>
      </c>
      <c r="Y22" s="2">
        <v>1</v>
      </c>
      <c r="Z22" s="2">
        <f t="shared" si="0"/>
        <v>25663</v>
      </c>
    </row>
    <row r="23" spans="1:26" ht="12.75">
      <c r="A23" t="s">
        <v>47</v>
      </c>
      <c r="B23" s="2">
        <v>33193</v>
      </c>
      <c r="C23" s="2">
        <v>21678</v>
      </c>
      <c r="D23" s="2">
        <v>6035</v>
      </c>
      <c r="E23" s="2">
        <v>232</v>
      </c>
      <c r="F23" s="2">
        <v>15095</v>
      </c>
      <c r="G23" s="2">
        <v>813</v>
      </c>
      <c r="H23" s="2">
        <v>268</v>
      </c>
      <c r="I23" s="2">
        <v>216</v>
      </c>
      <c r="J23" s="2">
        <v>156</v>
      </c>
      <c r="K23" s="2">
        <v>64</v>
      </c>
      <c r="L23" s="2">
        <v>18</v>
      </c>
      <c r="M23" s="2">
        <v>12</v>
      </c>
      <c r="N23" s="2">
        <v>420</v>
      </c>
      <c r="O23" s="2">
        <v>53</v>
      </c>
      <c r="P23" s="2">
        <v>108</v>
      </c>
      <c r="Q23" s="2">
        <v>38</v>
      </c>
      <c r="R23" s="2">
        <v>7</v>
      </c>
      <c r="S23" s="2">
        <v>3976</v>
      </c>
      <c r="U23" s="2">
        <v>42</v>
      </c>
      <c r="V23" s="2">
        <v>24</v>
      </c>
      <c r="W23" s="2">
        <v>156</v>
      </c>
      <c r="X23" s="2">
        <v>3</v>
      </c>
      <c r="Z23" s="2">
        <f t="shared" si="0"/>
        <v>82607</v>
      </c>
    </row>
    <row r="24" spans="1:26" ht="12.75">
      <c r="A24" t="s">
        <v>49</v>
      </c>
      <c r="B24" s="2">
        <v>3362</v>
      </c>
      <c r="C24" s="2">
        <v>1514</v>
      </c>
      <c r="D24" s="2">
        <v>936</v>
      </c>
      <c r="E24" s="2">
        <v>9</v>
      </c>
      <c r="F24" s="2">
        <v>1267</v>
      </c>
      <c r="G24" s="2">
        <v>78</v>
      </c>
      <c r="H24" s="2">
        <v>15</v>
      </c>
      <c r="I24" s="2">
        <v>7</v>
      </c>
      <c r="J24" s="2">
        <v>53</v>
      </c>
      <c r="K24" s="2">
        <v>58</v>
      </c>
      <c r="L24" s="2">
        <v>2</v>
      </c>
      <c r="M24" s="2">
        <v>7</v>
      </c>
      <c r="N24" s="2">
        <v>8</v>
      </c>
      <c r="O24" s="2">
        <v>1</v>
      </c>
      <c r="Q24" s="2">
        <v>28</v>
      </c>
      <c r="S24" s="2">
        <v>517</v>
      </c>
      <c r="U24" s="2">
        <v>7</v>
      </c>
      <c r="V24" s="2">
        <v>16</v>
      </c>
      <c r="W24" s="2">
        <v>40</v>
      </c>
      <c r="Z24" s="2">
        <f t="shared" si="0"/>
        <v>7925</v>
      </c>
    </row>
    <row r="25" ht="12.75">
      <c r="Z25" s="2"/>
    </row>
    <row r="27" ht="12.75">
      <c r="A27" s="1" t="s">
        <v>89</v>
      </c>
    </row>
    <row r="28" spans="2:26" ht="54.75"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10</v>
      </c>
      <c r="I28" s="3" t="s">
        <v>11</v>
      </c>
      <c r="J28" s="3" t="s">
        <v>6</v>
      </c>
      <c r="K28" s="3" t="s">
        <v>7</v>
      </c>
      <c r="L28" s="3" t="s">
        <v>8</v>
      </c>
      <c r="M28" s="3" t="s">
        <v>9</v>
      </c>
      <c r="N28" s="3" t="s">
        <v>12</v>
      </c>
      <c r="O28" s="3" t="s">
        <v>13</v>
      </c>
      <c r="P28" s="3" t="s">
        <v>16</v>
      </c>
      <c r="Q28" s="3" t="s">
        <v>25</v>
      </c>
      <c r="R28" s="3" t="s">
        <v>15</v>
      </c>
      <c r="S28" s="3" t="s">
        <v>17</v>
      </c>
      <c r="T28" s="3" t="s">
        <v>88</v>
      </c>
      <c r="U28" s="3" t="s">
        <v>14</v>
      </c>
      <c r="V28" s="3" t="s">
        <v>24</v>
      </c>
      <c r="W28" s="3" t="s">
        <v>18</v>
      </c>
      <c r="X28" s="3" t="s">
        <v>26</v>
      </c>
      <c r="Y28" s="3" t="s">
        <v>27</v>
      </c>
      <c r="Z28" s="4" t="s">
        <v>19</v>
      </c>
    </row>
    <row r="29" spans="1:26" ht="12.75">
      <c r="A29" t="s">
        <v>28</v>
      </c>
      <c r="B29" s="12">
        <v>10354281</v>
      </c>
      <c r="C29" s="10">
        <v>5102148</v>
      </c>
      <c r="D29" s="12">
        <v>2249308</v>
      </c>
      <c r="E29" s="10">
        <v>499574</v>
      </c>
      <c r="F29" s="10">
        <v>4040593</v>
      </c>
      <c r="G29" s="10">
        <v>453722</v>
      </c>
      <c r="H29" s="10">
        <v>269731</v>
      </c>
      <c r="I29" s="10">
        <v>513947</v>
      </c>
      <c r="J29" s="10">
        <v>502973</v>
      </c>
      <c r="K29" s="10">
        <v>146240</v>
      </c>
      <c r="L29" s="10">
        <v>61471</v>
      </c>
      <c r="M29" s="10">
        <v>74645</v>
      </c>
      <c r="N29" s="10">
        <v>349025</v>
      </c>
      <c r="O29" s="10">
        <v>91053</v>
      </c>
      <c r="P29" s="10">
        <v>113483</v>
      </c>
      <c r="Q29" s="10">
        <v>53427</v>
      </c>
      <c r="R29" s="10">
        <v>26878</v>
      </c>
      <c r="S29" s="10">
        <v>1424195</v>
      </c>
      <c r="T29" s="10">
        <v>504</v>
      </c>
      <c r="U29" s="10">
        <v>74196</v>
      </c>
      <c r="V29" s="10">
        <v>37481</v>
      </c>
      <c r="W29" s="10">
        <v>160975</v>
      </c>
      <c r="X29" s="10">
        <v>13273</v>
      </c>
      <c r="Y29" s="10">
        <v>1574</v>
      </c>
      <c r="Z29" s="12">
        <f>SUM(B29:Y29)</f>
        <v>26614697</v>
      </c>
    </row>
    <row r="30" spans="1:26" ht="12.75">
      <c r="A30" t="s">
        <v>76</v>
      </c>
      <c r="B30" s="10">
        <v>10415601</v>
      </c>
      <c r="C30" s="10">
        <v>5678093</v>
      </c>
      <c r="D30" s="10">
        <v>1386095</v>
      </c>
      <c r="E30" s="10">
        <v>237800</v>
      </c>
      <c r="F30" s="10">
        <v>3893442</v>
      </c>
      <c r="G30" s="10">
        <v>182866</v>
      </c>
      <c r="H30" s="10">
        <v>105150</v>
      </c>
      <c r="I30" s="10">
        <v>412525</v>
      </c>
      <c r="J30" s="10">
        <v>2536496</v>
      </c>
      <c r="K30" s="10">
        <v>379380</v>
      </c>
      <c r="L30" s="10">
        <v>7200</v>
      </c>
      <c r="M30" s="10">
        <v>42650</v>
      </c>
      <c r="N30" s="10">
        <v>248300</v>
      </c>
      <c r="O30" s="10">
        <v>34450</v>
      </c>
      <c r="P30" s="10">
        <v>5000</v>
      </c>
      <c r="Q30" s="10">
        <v>90700</v>
      </c>
      <c r="R30" s="10"/>
      <c r="S30" s="10">
        <v>604735</v>
      </c>
      <c r="T30" s="10"/>
      <c r="U30" s="10">
        <v>3500</v>
      </c>
      <c r="V30" s="10">
        <v>60250</v>
      </c>
      <c r="W30" s="10">
        <v>97300</v>
      </c>
      <c r="X30" s="10">
        <v>128950</v>
      </c>
      <c r="Y30" s="10">
        <v>8000</v>
      </c>
      <c r="Z30" s="12">
        <f aca="true" t="shared" si="1" ref="Z30:Z51">SUM(B30:Y30)</f>
        <v>26558483</v>
      </c>
    </row>
    <row r="31" spans="1:26" ht="12.75">
      <c r="A31" s="7" t="s">
        <v>77</v>
      </c>
      <c r="B31" s="2">
        <v>1911121</v>
      </c>
      <c r="C31" s="2">
        <v>1138556</v>
      </c>
      <c r="D31" s="2">
        <v>310694</v>
      </c>
      <c r="E31" s="2">
        <v>129620</v>
      </c>
      <c r="F31" s="2">
        <v>1111434</v>
      </c>
      <c r="G31" s="2">
        <v>68476</v>
      </c>
      <c r="H31" s="2">
        <v>81343</v>
      </c>
      <c r="I31" s="2">
        <v>48152</v>
      </c>
      <c r="J31" s="2">
        <v>144990</v>
      </c>
      <c r="K31" s="2">
        <v>15769</v>
      </c>
      <c r="L31" s="2">
        <v>5895</v>
      </c>
      <c r="M31" s="2">
        <v>8972</v>
      </c>
      <c r="N31" s="2">
        <v>29987</v>
      </c>
      <c r="O31" s="2">
        <v>2250</v>
      </c>
      <c r="P31" s="2">
        <v>19180</v>
      </c>
      <c r="Q31" s="2">
        <v>8772</v>
      </c>
      <c r="R31" s="2">
        <v>345</v>
      </c>
      <c r="S31" s="2">
        <v>124538</v>
      </c>
      <c r="U31" s="2">
        <v>6890</v>
      </c>
      <c r="V31" s="2">
        <v>7319</v>
      </c>
      <c r="W31" s="2">
        <v>91802</v>
      </c>
      <c r="X31" s="2">
        <v>15390</v>
      </c>
      <c r="Y31" s="2">
        <v>1150</v>
      </c>
      <c r="Z31" s="2">
        <f t="shared" si="1"/>
        <v>5282645</v>
      </c>
    </row>
    <row r="32" spans="1:26" ht="12.75">
      <c r="A32" t="s">
        <v>56</v>
      </c>
      <c r="B32" s="2">
        <v>28080535</v>
      </c>
      <c r="C32" s="2">
        <v>12135556</v>
      </c>
      <c r="D32" s="2">
        <v>5384414</v>
      </c>
      <c r="E32" s="2">
        <v>2851351</v>
      </c>
      <c r="F32" s="2">
        <v>10533512</v>
      </c>
      <c r="G32" s="2">
        <v>1232962</v>
      </c>
      <c r="H32" s="2">
        <v>1525755</v>
      </c>
      <c r="I32" s="2">
        <v>2652469</v>
      </c>
      <c r="J32" s="2">
        <v>2865077</v>
      </c>
      <c r="K32" s="2">
        <v>1321150</v>
      </c>
      <c r="L32" s="2">
        <v>385970</v>
      </c>
      <c r="M32" s="2">
        <v>300533</v>
      </c>
      <c r="N32" s="2">
        <v>706754</v>
      </c>
      <c r="O32" s="2">
        <v>289459</v>
      </c>
      <c r="P32" s="2">
        <v>470541</v>
      </c>
      <c r="Q32" s="2">
        <v>778661</v>
      </c>
      <c r="R32" s="2">
        <v>84705</v>
      </c>
      <c r="S32" s="2">
        <v>3168449</v>
      </c>
      <c r="T32" s="2">
        <v>400</v>
      </c>
      <c r="U32" s="2">
        <v>291150</v>
      </c>
      <c r="V32" s="2">
        <v>271026</v>
      </c>
      <c r="W32" s="2">
        <v>844727</v>
      </c>
      <c r="X32" s="2">
        <v>553185</v>
      </c>
      <c r="Y32" s="2">
        <v>33462</v>
      </c>
      <c r="Z32" s="2">
        <f t="shared" si="1"/>
        <v>76761803</v>
      </c>
    </row>
    <row r="33" spans="1:26" ht="12.75">
      <c r="A33" t="s">
        <v>57</v>
      </c>
      <c r="B33" s="2">
        <v>26519440</v>
      </c>
      <c r="C33" s="2">
        <v>11309037</v>
      </c>
      <c r="D33" s="2">
        <v>3731812</v>
      </c>
      <c r="E33" s="2">
        <v>1616437</v>
      </c>
      <c r="F33" s="2">
        <v>7299694</v>
      </c>
      <c r="G33" s="2">
        <v>1148275</v>
      </c>
      <c r="H33" s="2">
        <v>808303</v>
      </c>
      <c r="I33" s="2">
        <v>900437</v>
      </c>
      <c r="J33" s="2">
        <v>3252884</v>
      </c>
      <c r="K33" s="2">
        <v>1372427</v>
      </c>
      <c r="L33" s="2">
        <v>200825</v>
      </c>
      <c r="M33" s="2">
        <v>216858</v>
      </c>
      <c r="N33" s="2">
        <v>778969</v>
      </c>
      <c r="O33" s="2">
        <v>170790</v>
      </c>
      <c r="P33" s="2">
        <v>274018</v>
      </c>
      <c r="Q33" s="2">
        <v>327303</v>
      </c>
      <c r="R33" s="2">
        <v>5613</v>
      </c>
      <c r="S33" s="2">
        <v>1588822</v>
      </c>
      <c r="T33" s="2">
        <v>1000</v>
      </c>
      <c r="U33" s="2">
        <v>54110</v>
      </c>
      <c r="V33" s="2">
        <v>85727</v>
      </c>
      <c r="W33" s="2">
        <v>421827</v>
      </c>
      <c r="X33" s="2">
        <v>125260</v>
      </c>
      <c r="Y33" s="2">
        <v>2428</v>
      </c>
      <c r="Z33" s="2">
        <f t="shared" si="1"/>
        <v>62212296</v>
      </c>
    </row>
    <row r="34" spans="1:26" ht="12.75">
      <c r="A34" t="s">
        <v>78</v>
      </c>
      <c r="B34" s="2">
        <v>8587644</v>
      </c>
      <c r="C34" s="2">
        <v>51622</v>
      </c>
      <c r="D34" s="2">
        <v>37825</v>
      </c>
      <c r="E34" s="2">
        <v>1680</v>
      </c>
      <c r="F34" s="2">
        <v>129768</v>
      </c>
      <c r="G34" s="2">
        <v>24300</v>
      </c>
      <c r="H34" s="2">
        <v>13010</v>
      </c>
      <c r="I34" s="2">
        <v>150</v>
      </c>
      <c r="J34" s="2">
        <v>8850</v>
      </c>
      <c r="K34" s="2">
        <v>1540</v>
      </c>
      <c r="L34" s="2">
        <v>450</v>
      </c>
      <c r="M34" s="2">
        <v>20</v>
      </c>
      <c r="N34" s="2">
        <v>2171</v>
      </c>
      <c r="O34" s="2">
        <v>1000</v>
      </c>
      <c r="Q34" s="2">
        <v>31600</v>
      </c>
      <c r="S34" s="2">
        <v>1063195</v>
      </c>
      <c r="V34" s="2">
        <v>7200</v>
      </c>
      <c r="W34" s="2">
        <v>27820</v>
      </c>
      <c r="Z34" s="2">
        <f t="shared" si="1"/>
        <v>9989845</v>
      </c>
    </row>
    <row r="35" spans="1:26" ht="12.75">
      <c r="A35" t="s">
        <v>42</v>
      </c>
      <c r="B35" s="2">
        <v>2076437</v>
      </c>
      <c r="C35" s="2">
        <v>1486442</v>
      </c>
      <c r="D35" s="2">
        <v>237114</v>
      </c>
      <c r="E35" s="2">
        <v>94236</v>
      </c>
      <c r="F35" s="2">
        <v>515721</v>
      </c>
      <c r="G35" s="2">
        <v>41461</v>
      </c>
      <c r="H35" s="2">
        <v>47518</v>
      </c>
      <c r="I35" s="2">
        <v>47256</v>
      </c>
      <c r="J35" s="2">
        <v>61334</v>
      </c>
      <c r="K35" s="2">
        <v>33784</v>
      </c>
      <c r="L35" s="2">
        <v>2207</v>
      </c>
      <c r="M35" s="2">
        <v>2661</v>
      </c>
      <c r="N35" s="2">
        <v>50397</v>
      </c>
      <c r="O35" s="2">
        <v>22363</v>
      </c>
      <c r="P35" s="2">
        <v>19774</v>
      </c>
      <c r="Q35" s="2">
        <v>5200</v>
      </c>
      <c r="R35" s="2">
        <v>3270</v>
      </c>
      <c r="S35" s="2">
        <v>399568</v>
      </c>
      <c r="U35" s="2">
        <v>10526</v>
      </c>
      <c r="V35" s="2">
        <v>2080</v>
      </c>
      <c r="W35" s="2">
        <v>10276</v>
      </c>
      <c r="X35" s="2">
        <v>85</v>
      </c>
      <c r="Z35" s="2">
        <f t="shared" si="1"/>
        <v>5169710</v>
      </c>
    </row>
    <row r="36" spans="1:26" ht="12.75">
      <c r="A36" t="s">
        <v>43</v>
      </c>
      <c r="B36" s="2">
        <v>6023323</v>
      </c>
      <c r="C36" s="2">
        <v>4104638</v>
      </c>
      <c r="D36" s="2">
        <v>1497635</v>
      </c>
      <c r="E36" s="2">
        <v>10723</v>
      </c>
      <c r="F36" s="2">
        <v>3987703</v>
      </c>
      <c r="G36" s="2">
        <v>119171</v>
      </c>
      <c r="H36" s="2">
        <v>17271</v>
      </c>
      <c r="I36" s="2">
        <v>1046</v>
      </c>
      <c r="J36" s="2">
        <v>10370</v>
      </c>
      <c r="K36" s="2">
        <v>8600</v>
      </c>
      <c r="M36" s="2">
        <v>5426</v>
      </c>
      <c r="N36" s="2">
        <v>1640</v>
      </c>
      <c r="O36" s="2">
        <v>80</v>
      </c>
      <c r="P36" s="2">
        <v>1692</v>
      </c>
      <c r="Q36" s="2">
        <v>1050</v>
      </c>
      <c r="R36" s="2">
        <v>260</v>
      </c>
      <c r="S36" s="2">
        <v>1545157</v>
      </c>
      <c r="U36" s="2">
        <v>1139</v>
      </c>
      <c r="V36" s="2">
        <v>1750</v>
      </c>
      <c r="W36" s="2">
        <v>11696</v>
      </c>
      <c r="X36" s="2">
        <v>45</v>
      </c>
      <c r="Z36" s="2">
        <f t="shared" si="1"/>
        <v>17350415</v>
      </c>
    </row>
    <row r="37" spans="1:26" ht="12.75">
      <c r="A37" t="s">
        <v>50</v>
      </c>
      <c r="B37" s="2">
        <v>2512794</v>
      </c>
      <c r="C37" s="2">
        <v>1251930</v>
      </c>
      <c r="D37" s="2">
        <v>331438</v>
      </c>
      <c r="E37" s="2">
        <v>25666</v>
      </c>
      <c r="F37" s="2">
        <v>934857</v>
      </c>
      <c r="G37" s="2">
        <v>108107</v>
      </c>
      <c r="H37" s="2">
        <v>113309</v>
      </c>
      <c r="I37" s="2">
        <v>21518</v>
      </c>
      <c r="J37" s="2">
        <v>133776</v>
      </c>
      <c r="K37" s="2">
        <v>59544</v>
      </c>
      <c r="L37" s="2">
        <v>4295</v>
      </c>
      <c r="M37" s="2">
        <v>15734</v>
      </c>
      <c r="N37" s="2">
        <v>45337</v>
      </c>
      <c r="O37" s="2">
        <v>10975</v>
      </c>
      <c r="P37" s="2">
        <v>6416</v>
      </c>
      <c r="Q37" s="2">
        <v>55372</v>
      </c>
      <c r="R37" s="2">
        <v>280</v>
      </c>
      <c r="S37" s="2">
        <v>292477</v>
      </c>
      <c r="U37" s="2">
        <v>1275</v>
      </c>
      <c r="V37" s="2">
        <v>21378</v>
      </c>
      <c r="W37" s="2">
        <v>86089</v>
      </c>
      <c r="X37" s="2">
        <v>7087</v>
      </c>
      <c r="Y37" s="2">
        <v>2027</v>
      </c>
      <c r="Z37" s="2">
        <f t="shared" si="1"/>
        <v>6041681</v>
      </c>
    </row>
    <row r="38" spans="1:26" ht="12.75">
      <c r="A38" t="s">
        <v>79</v>
      </c>
      <c r="B38" s="2">
        <v>1361666</v>
      </c>
      <c r="C38" s="2">
        <v>23900</v>
      </c>
      <c r="D38" s="2">
        <v>357035</v>
      </c>
      <c r="E38" s="2">
        <v>233280</v>
      </c>
      <c r="F38" s="2">
        <v>16747</v>
      </c>
      <c r="G38" s="2">
        <v>2686</v>
      </c>
      <c r="H38" s="2">
        <v>715</v>
      </c>
      <c r="I38" s="2">
        <v>270</v>
      </c>
      <c r="J38" s="2">
        <v>4014</v>
      </c>
      <c r="K38" s="2">
        <v>640</v>
      </c>
      <c r="L38" s="2">
        <v>400</v>
      </c>
      <c r="M38" s="2">
        <v>726</v>
      </c>
      <c r="N38" s="2">
        <v>210</v>
      </c>
      <c r="Q38" s="2">
        <v>56900</v>
      </c>
      <c r="S38" s="2">
        <v>83171</v>
      </c>
      <c r="U38" s="2">
        <v>70</v>
      </c>
      <c r="V38" s="2">
        <v>15500</v>
      </c>
      <c r="W38" s="2">
        <v>157560</v>
      </c>
      <c r="X38" s="2">
        <v>149981</v>
      </c>
      <c r="Y38" s="2">
        <v>18480</v>
      </c>
      <c r="Z38" s="2">
        <f t="shared" si="1"/>
        <v>2483951</v>
      </c>
    </row>
    <row r="39" spans="1:26" ht="12.75">
      <c r="A39" t="s">
        <v>80</v>
      </c>
      <c r="B39" s="2">
        <v>23204682</v>
      </c>
      <c r="C39" s="2">
        <v>5547841</v>
      </c>
      <c r="D39" s="2">
        <v>3017535</v>
      </c>
      <c r="E39" s="2">
        <v>1066537</v>
      </c>
      <c r="F39" s="2">
        <v>6681048</v>
      </c>
      <c r="G39" s="2">
        <v>1624274</v>
      </c>
      <c r="H39" s="2">
        <v>207815</v>
      </c>
      <c r="I39" s="2">
        <v>40940</v>
      </c>
      <c r="J39" s="2">
        <v>325330</v>
      </c>
      <c r="K39" s="2">
        <v>111700</v>
      </c>
      <c r="L39" s="2">
        <v>9860</v>
      </c>
      <c r="M39" s="2">
        <v>39030</v>
      </c>
      <c r="N39" s="2">
        <v>92493</v>
      </c>
      <c r="O39" s="2">
        <v>7300</v>
      </c>
      <c r="P39" s="2">
        <v>79750</v>
      </c>
      <c r="Q39" s="2">
        <v>190927</v>
      </c>
      <c r="R39" s="2">
        <v>500</v>
      </c>
      <c r="S39" s="2">
        <v>3666874</v>
      </c>
      <c r="U39" s="2">
        <v>10667</v>
      </c>
      <c r="V39" s="2">
        <v>8290</v>
      </c>
      <c r="W39" s="2">
        <v>866140</v>
      </c>
      <c r="X39" s="2">
        <v>233855</v>
      </c>
      <c r="Y39" s="2">
        <v>4894</v>
      </c>
      <c r="Z39" s="2">
        <f t="shared" si="1"/>
        <v>47038282</v>
      </c>
    </row>
    <row r="40" spans="1:26" ht="12.75">
      <c r="A40" s="7" t="s">
        <v>81</v>
      </c>
      <c r="B40" s="2">
        <v>13426220</v>
      </c>
      <c r="C40" s="2">
        <v>4988320</v>
      </c>
      <c r="D40" s="2">
        <v>3415453</v>
      </c>
      <c r="E40" s="2">
        <v>554283</v>
      </c>
      <c r="F40" s="2">
        <v>4760766</v>
      </c>
      <c r="G40" s="2">
        <v>516455</v>
      </c>
      <c r="H40" s="2">
        <v>308733</v>
      </c>
      <c r="I40" s="2">
        <v>528596</v>
      </c>
      <c r="J40" s="2">
        <v>1121440</v>
      </c>
      <c r="K40" s="2">
        <v>246816</v>
      </c>
      <c r="L40" s="2">
        <v>10150</v>
      </c>
      <c r="M40" s="2">
        <v>33150</v>
      </c>
      <c r="N40" s="2">
        <v>112668</v>
      </c>
      <c r="O40" s="2">
        <v>156638</v>
      </c>
      <c r="P40" s="2">
        <v>92150</v>
      </c>
      <c r="Q40" s="2">
        <v>92777</v>
      </c>
      <c r="R40" s="2">
        <v>18200</v>
      </c>
      <c r="S40" s="2">
        <v>1926290</v>
      </c>
      <c r="U40" s="2">
        <v>42180</v>
      </c>
      <c r="V40" s="2">
        <v>66726</v>
      </c>
      <c r="W40" s="2">
        <v>441384</v>
      </c>
      <c r="X40" s="2">
        <v>223155</v>
      </c>
      <c r="Y40" s="2">
        <v>75114</v>
      </c>
      <c r="Z40" s="2">
        <f t="shared" si="1"/>
        <v>33157664</v>
      </c>
    </row>
    <row r="41" spans="1:26" ht="12.75">
      <c r="A41" s="7" t="s">
        <v>82</v>
      </c>
      <c r="B41" s="10">
        <v>3476632</v>
      </c>
      <c r="C41" s="10">
        <v>1408117</v>
      </c>
      <c r="D41" s="10">
        <v>2124849</v>
      </c>
      <c r="E41" s="10">
        <v>987375</v>
      </c>
      <c r="F41" s="10">
        <v>1970914</v>
      </c>
      <c r="G41" s="10">
        <v>821680</v>
      </c>
      <c r="H41" s="10">
        <v>660290</v>
      </c>
      <c r="I41" s="10">
        <v>224758</v>
      </c>
      <c r="J41" s="10">
        <v>379602</v>
      </c>
      <c r="K41" s="10">
        <v>99504</v>
      </c>
      <c r="L41" s="10">
        <v>205770</v>
      </c>
      <c r="M41" s="10">
        <v>171660</v>
      </c>
      <c r="N41" s="10">
        <v>609185</v>
      </c>
      <c r="O41" s="10">
        <v>6610</v>
      </c>
      <c r="P41" s="10">
        <v>57283</v>
      </c>
      <c r="Q41" s="10">
        <v>200099</v>
      </c>
      <c r="R41" s="10">
        <v>2073</v>
      </c>
      <c r="S41" s="10">
        <v>1025630</v>
      </c>
      <c r="T41" s="10"/>
      <c r="U41" s="10">
        <v>55887</v>
      </c>
      <c r="V41" s="10">
        <v>1670</v>
      </c>
      <c r="W41" s="10">
        <v>209515</v>
      </c>
      <c r="X41" s="10">
        <v>263191</v>
      </c>
      <c r="Y41" s="10">
        <v>1250</v>
      </c>
      <c r="Z41" s="12">
        <f t="shared" si="1"/>
        <v>14963544</v>
      </c>
    </row>
    <row r="42" spans="1:26" ht="12.75">
      <c r="A42" t="s">
        <v>83</v>
      </c>
      <c r="B42" s="10">
        <v>813570</v>
      </c>
      <c r="C42" s="10">
        <v>371835</v>
      </c>
      <c r="D42" s="10">
        <v>140566</v>
      </c>
      <c r="E42" s="10">
        <v>43659</v>
      </c>
      <c r="F42" s="10">
        <v>330799</v>
      </c>
      <c r="G42" s="10">
        <v>62185</v>
      </c>
      <c r="H42" s="10">
        <v>223707</v>
      </c>
      <c r="I42" s="10">
        <v>17036</v>
      </c>
      <c r="J42" s="10">
        <v>356494</v>
      </c>
      <c r="K42" s="10">
        <v>142253</v>
      </c>
      <c r="L42" s="10">
        <v>12005</v>
      </c>
      <c r="M42" s="10">
        <v>19706</v>
      </c>
      <c r="N42" s="10">
        <v>91061</v>
      </c>
      <c r="O42" s="10">
        <v>17230</v>
      </c>
      <c r="P42" s="10">
        <v>7602</v>
      </c>
      <c r="Q42" s="10">
        <v>69391</v>
      </c>
      <c r="R42" s="10">
        <v>290</v>
      </c>
      <c r="S42" s="10">
        <v>108128</v>
      </c>
      <c r="T42" s="10"/>
      <c r="U42" s="10">
        <v>1885</v>
      </c>
      <c r="V42" s="10">
        <v>19545</v>
      </c>
      <c r="W42" s="10">
        <v>167681</v>
      </c>
      <c r="X42" s="10">
        <v>136969</v>
      </c>
      <c r="Y42" s="10">
        <v>24293</v>
      </c>
      <c r="Z42" s="12">
        <f t="shared" si="1"/>
        <v>3177890</v>
      </c>
    </row>
    <row r="43" spans="1:26" ht="12.75">
      <c r="A43" s="7" t="s">
        <v>84</v>
      </c>
      <c r="B43" s="2">
        <v>461130</v>
      </c>
      <c r="C43" s="2">
        <v>171448</v>
      </c>
      <c r="D43" s="2">
        <v>76899</v>
      </c>
      <c r="E43" s="2">
        <v>46950</v>
      </c>
      <c r="F43" s="2">
        <v>101848</v>
      </c>
      <c r="G43" s="2">
        <v>8983</v>
      </c>
      <c r="H43" s="2">
        <v>18167</v>
      </c>
      <c r="I43" s="2">
        <v>2782</v>
      </c>
      <c r="J43" s="2">
        <v>11019</v>
      </c>
      <c r="K43" s="2">
        <v>6078</v>
      </c>
      <c r="L43" s="2">
        <v>466</v>
      </c>
      <c r="M43" s="2">
        <v>1005</v>
      </c>
      <c r="N43" s="2">
        <v>12786</v>
      </c>
      <c r="O43" s="2">
        <v>1764</v>
      </c>
      <c r="P43" s="2">
        <v>4521</v>
      </c>
      <c r="Q43" s="2">
        <v>1111</v>
      </c>
      <c r="R43" s="2">
        <v>445</v>
      </c>
      <c r="S43" s="2">
        <v>28312</v>
      </c>
      <c r="T43" s="2">
        <v>14</v>
      </c>
      <c r="U43" s="2">
        <v>3521</v>
      </c>
      <c r="V43" s="2">
        <v>1060</v>
      </c>
      <c r="W43" s="2">
        <v>3371</v>
      </c>
      <c r="X43" s="2">
        <v>495</v>
      </c>
      <c r="Y43" s="2">
        <v>80</v>
      </c>
      <c r="Z43" s="2">
        <f t="shared" si="1"/>
        <v>964255</v>
      </c>
    </row>
    <row r="44" spans="1:26" ht="12.75">
      <c r="A44" t="s">
        <v>45</v>
      </c>
      <c r="B44" s="2">
        <v>2760535</v>
      </c>
      <c r="C44" s="2">
        <v>1573050</v>
      </c>
      <c r="D44" s="2">
        <v>616623</v>
      </c>
      <c r="E44" s="2">
        <v>102081</v>
      </c>
      <c r="F44" s="2">
        <v>858091</v>
      </c>
      <c r="G44" s="2">
        <v>67996</v>
      </c>
      <c r="H44" s="2">
        <v>43447</v>
      </c>
      <c r="I44" s="2">
        <v>136141</v>
      </c>
      <c r="J44" s="2">
        <v>81292</v>
      </c>
      <c r="K44" s="2">
        <v>29833</v>
      </c>
      <c r="L44" s="2">
        <v>5534</v>
      </c>
      <c r="M44" s="2">
        <v>3531</v>
      </c>
      <c r="N44" s="2">
        <v>37252</v>
      </c>
      <c r="O44" s="2">
        <v>11376</v>
      </c>
      <c r="P44" s="2">
        <v>28284</v>
      </c>
      <c r="Q44" s="2">
        <v>14527</v>
      </c>
      <c r="R44" s="2">
        <v>5528</v>
      </c>
      <c r="S44" s="2">
        <v>257120</v>
      </c>
      <c r="U44" s="2">
        <v>12841</v>
      </c>
      <c r="V44" s="2">
        <v>7406</v>
      </c>
      <c r="W44" s="2">
        <v>48087</v>
      </c>
      <c r="X44" s="2">
        <v>4433</v>
      </c>
      <c r="Y44" s="2">
        <v>628</v>
      </c>
      <c r="Z44" s="2">
        <f t="shared" si="1"/>
        <v>6705636</v>
      </c>
    </row>
    <row r="45" spans="1:26" ht="12.75">
      <c r="A45" t="s">
        <v>46</v>
      </c>
      <c r="B45" s="2">
        <v>1058378</v>
      </c>
      <c r="C45" s="2">
        <v>1108459</v>
      </c>
      <c r="D45" s="2">
        <v>137575</v>
      </c>
      <c r="E45" s="2">
        <v>36630</v>
      </c>
      <c r="F45" s="2">
        <v>531097</v>
      </c>
      <c r="G45" s="2">
        <v>46326</v>
      </c>
      <c r="H45" s="2">
        <v>53168</v>
      </c>
      <c r="I45" s="2">
        <v>29022</v>
      </c>
      <c r="J45" s="2">
        <v>85114</v>
      </c>
      <c r="K45" s="2">
        <v>32523</v>
      </c>
      <c r="L45" s="2">
        <v>1023</v>
      </c>
      <c r="M45" s="2">
        <v>5881</v>
      </c>
      <c r="N45" s="2">
        <v>23444</v>
      </c>
      <c r="O45" s="2">
        <v>5723</v>
      </c>
      <c r="P45" s="2">
        <v>3497</v>
      </c>
      <c r="Q45" s="2">
        <v>18531</v>
      </c>
      <c r="R45" s="2">
        <v>325</v>
      </c>
      <c r="S45" s="2">
        <v>121691</v>
      </c>
      <c r="U45" s="2">
        <v>8327</v>
      </c>
      <c r="V45" s="2">
        <v>6726</v>
      </c>
      <c r="W45" s="2">
        <v>40177</v>
      </c>
      <c r="X45" s="2">
        <v>2050</v>
      </c>
      <c r="Y45" s="2">
        <v>470</v>
      </c>
      <c r="Z45" s="2">
        <f t="shared" si="1"/>
        <v>3356157</v>
      </c>
    </row>
    <row r="46" spans="1:26" ht="12.75">
      <c r="A46" t="s">
        <v>44</v>
      </c>
      <c r="B46" s="2">
        <v>306063</v>
      </c>
      <c r="C46" s="2">
        <v>413091</v>
      </c>
      <c r="D46" s="2">
        <v>37681</v>
      </c>
      <c r="E46" s="2">
        <v>5327</v>
      </c>
      <c r="F46" s="2">
        <v>256093</v>
      </c>
      <c r="G46" s="2">
        <v>7802</v>
      </c>
      <c r="H46" s="2">
        <v>7638</v>
      </c>
      <c r="I46" s="2">
        <v>12260</v>
      </c>
      <c r="J46" s="2">
        <v>12815</v>
      </c>
      <c r="K46" s="2">
        <v>4451</v>
      </c>
      <c r="L46" s="2">
        <v>364</v>
      </c>
      <c r="M46" s="2">
        <v>701</v>
      </c>
      <c r="N46" s="2">
        <v>2438</v>
      </c>
      <c r="O46" s="2">
        <v>4125</v>
      </c>
      <c r="P46" s="2">
        <v>1767</v>
      </c>
      <c r="Q46" s="2">
        <v>1759</v>
      </c>
      <c r="R46" s="2">
        <v>166</v>
      </c>
      <c r="S46" s="2">
        <v>34800</v>
      </c>
      <c r="U46" s="2">
        <v>833</v>
      </c>
      <c r="V46" s="2">
        <v>2028</v>
      </c>
      <c r="W46" s="2">
        <v>7115</v>
      </c>
      <c r="X46" s="2">
        <v>240</v>
      </c>
      <c r="Y46" s="2">
        <v>125</v>
      </c>
      <c r="Z46" s="2">
        <f t="shared" si="1"/>
        <v>1119682</v>
      </c>
    </row>
    <row r="47" spans="1:26" ht="12.75">
      <c r="A47" t="s">
        <v>29</v>
      </c>
      <c r="B47" s="2">
        <v>1730627</v>
      </c>
      <c r="C47" s="2">
        <v>548492</v>
      </c>
      <c r="D47" s="2">
        <v>475659</v>
      </c>
      <c r="E47" s="2">
        <v>16703</v>
      </c>
      <c r="F47" s="2">
        <v>549317</v>
      </c>
      <c r="G47" s="2">
        <v>56851</v>
      </c>
      <c r="H47" s="2">
        <v>22392</v>
      </c>
      <c r="I47" s="2">
        <v>11741</v>
      </c>
      <c r="J47" s="2">
        <v>138891</v>
      </c>
      <c r="K47" s="2">
        <v>95193</v>
      </c>
      <c r="L47" s="2">
        <v>3875</v>
      </c>
      <c r="M47" s="2">
        <v>20319</v>
      </c>
      <c r="N47" s="2">
        <v>27613</v>
      </c>
      <c r="O47" s="2">
        <v>6545</v>
      </c>
      <c r="P47" s="2">
        <v>3973</v>
      </c>
      <c r="Q47" s="2">
        <v>20674</v>
      </c>
      <c r="R47" s="2">
        <v>211</v>
      </c>
      <c r="S47" s="2">
        <v>187317</v>
      </c>
      <c r="U47" s="2">
        <v>2709</v>
      </c>
      <c r="V47" s="2">
        <v>10735</v>
      </c>
      <c r="W47" s="2">
        <v>28797</v>
      </c>
      <c r="X47" s="2">
        <v>5330</v>
      </c>
      <c r="Y47" s="2">
        <v>150</v>
      </c>
      <c r="Z47" s="2">
        <f t="shared" si="1"/>
        <v>3964114</v>
      </c>
    </row>
    <row r="48" spans="1:26" ht="12.75">
      <c r="A48" t="s">
        <v>85</v>
      </c>
      <c r="B48" s="2">
        <v>5675646</v>
      </c>
      <c r="C48" s="2">
        <v>402814</v>
      </c>
      <c r="D48" s="2">
        <v>2169421</v>
      </c>
      <c r="E48" s="2">
        <v>15444</v>
      </c>
      <c r="F48" s="2">
        <v>125196</v>
      </c>
      <c r="G48" s="2">
        <v>8372</v>
      </c>
      <c r="H48" s="2">
        <v>2241</v>
      </c>
      <c r="I48" s="2">
        <v>1025</v>
      </c>
      <c r="J48" s="2">
        <v>14480</v>
      </c>
      <c r="K48" s="2">
        <v>9188</v>
      </c>
      <c r="L48" s="2">
        <v>100</v>
      </c>
      <c r="M48" s="2">
        <v>2500</v>
      </c>
      <c r="N48" s="2">
        <v>2270</v>
      </c>
      <c r="O48" s="2">
        <v>250</v>
      </c>
      <c r="P48" s="2">
        <v>1025</v>
      </c>
      <c r="Q48" s="2">
        <v>31754</v>
      </c>
      <c r="S48" s="2">
        <v>723064</v>
      </c>
      <c r="U48" s="2">
        <v>600</v>
      </c>
      <c r="V48" s="2">
        <v>4490</v>
      </c>
      <c r="W48" s="2">
        <v>7015</v>
      </c>
      <c r="Y48" s="2">
        <v>200</v>
      </c>
      <c r="Z48" s="2">
        <f t="shared" si="1"/>
        <v>9197095</v>
      </c>
    </row>
    <row r="49" spans="1:26" ht="12.75">
      <c r="A49" t="s">
        <v>47</v>
      </c>
      <c r="B49" s="2">
        <v>5310050</v>
      </c>
      <c r="C49" s="2">
        <v>2512692</v>
      </c>
      <c r="D49" s="2">
        <v>930827</v>
      </c>
      <c r="E49" s="2">
        <v>22325</v>
      </c>
      <c r="F49" s="2">
        <v>2787956</v>
      </c>
      <c r="G49" s="2">
        <v>168851</v>
      </c>
      <c r="H49" s="2">
        <v>42838</v>
      </c>
      <c r="I49" s="2">
        <v>11287</v>
      </c>
      <c r="J49" s="2">
        <v>30649</v>
      </c>
      <c r="K49" s="2">
        <v>7822</v>
      </c>
      <c r="L49" s="2">
        <v>851</v>
      </c>
      <c r="M49" s="2">
        <v>1027</v>
      </c>
      <c r="N49" s="2">
        <v>34001</v>
      </c>
      <c r="O49" s="2">
        <v>4842</v>
      </c>
      <c r="P49" s="2">
        <v>5253</v>
      </c>
      <c r="Q49" s="2">
        <v>8510</v>
      </c>
      <c r="R49" s="2">
        <v>550</v>
      </c>
      <c r="S49" s="2">
        <v>1043185</v>
      </c>
      <c r="U49" s="2">
        <v>3958</v>
      </c>
      <c r="V49" s="2">
        <v>4530</v>
      </c>
      <c r="W49" s="2">
        <v>32274</v>
      </c>
      <c r="X49" s="2">
        <v>480</v>
      </c>
      <c r="Z49" s="2">
        <f t="shared" si="1"/>
        <v>12964758</v>
      </c>
    </row>
    <row r="50" spans="1:26" ht="12.75">
      <c r="A50" t="s">
        <v>49</v>
      </c>
      <c r="B50" s="2">
        <v>13233492</v>
      </c>
      <c r="C50" s="2">
        <v>5869900</v>
      </c>
      <c r="D50" s="2">
        <v>3803911</v>
      </c>
      <c r="E50" s="2">
        <v>23380</v>
      </c>
      <c r="F50" s="2">
        <v>4490847</v>
      </c>
      <c r="G50" s="2">
        <v>218395</v>
      </c>
      <c r="H50" s="2">
        <v>25790</v>
      </c>
      <c r="I50" s="2">
        <v>7460</v>
      </c>
      <c r="J50" s="2">
        <v>94830</v>
      </c>
      <c r="K50" s="2">
        <v>165800</v>
      </c>
      <c r="L50" s="2">
        <v>750</v>
      </c>
      <c r="M50" s="2">
        <v>10400</v>
      </c>
      <c r="N50" s="2">
        <v>8200</v>
      </c>
      <c r="O50" s="2">
        <v>80</v>
      </c>
      <c r="Q50" s="2">
        <v>76264</v>
      </c>
      <c r="S50" s="2">
        <v>2166445</v>
      </c>
      <c r="U50" s="2">
        <v>6540</v>
      </c>
      <c r="V50" s="2">
        <v>21970</v>
      </c>
      <c r="W50" s="2">
        <v>111575</v>
      </c>
      <c r="Z50" s="2">
        <f t="shared" si="1"/>
        <v>30336029</v>
      </c>
    </row>
    <row r="51" spans="1:26" ht="12.75">
      <c r="A51" t="s">
        <v>19</v>
      </c>
      <c r="B51" s="2">
        <f>SUM(B29:B50)</f>
        <v>169299867</v>
      </c>
      <c r="C51" s="2">
        <f aca="true" t="shared" si="2" ref="C51:Y51">SUM(C29:C50)</f>
        <v>67197981</v>
      </c>
      <c r="D51" s="2">
        <f t="shared" si="2"/>
        <v>32470369</v>
      </c>
      <c r="E51" s="2">
        <f t="shared" si="2"/>
        <v>8621061</v>
      </c>
      <c r="F51" s="2">
        <f t="shared" si="2"/>
        <v>55907443</v>
      </c>
      <c r="G51" s="2">
        <f t="shared" si="2"/>
        <v>6990196</v>
      </c>
      <c r="H51" s="2">
        <f t="shared" si="2"/>
        <v>4598331</v>
      </c>
      <c r="I51" s="2">
        <f t="shared" si="2"/>
        <v>5620818</v>
      </c>
      <c r="J51" s="2">
        <f t="shared" si="2"/>
        <v>12172720</v>
      </c>
      <c r="K51" s="2">
        <f t="shared" si="2"/>
        <v>4290235</v>
      </c>
      <c r="L51" s="2">
        <f t="shared" si="2"/>
        <v>919461</v>
      </c>
      <c r="M51" s="2">
        <f t="shared" si="2"/>
        <v>977135</v>
      </c>
      <c r="N51" s="2">
        <f t="shared" si="2"/>
        <v>3266201</v>
      </c>
      <c r="O51" s="2">
        <f t="shared" si="2"/>
        <v>844903</v>
      </c>
      <c r="P51" s="2">
        <f t="shared" si="2"/>
        <v>1195209</v>
      </c>
      <c r="Q51" s="2">
        <f t="shared" si="2"/>
        <v>2135309</v>
      </c>
      <c r="R51" s="2">
        <f t="shared" si="2"/>
        <v>149639</v>
      </c>
      <c r="S51" s="2">
        <f>SUM(S29:S50)</f>
        <v>21583163</v>
      </c>
      <c r="T51" s="2">
        <f>SUM(T29:T50)</f>
        <v>1918</v>
      </c>
      <c r="U51" s="2">
        <f t="shared" si="2"/>
        <v>592804</v>
      </c>
      <c r="V51" s="2">
        <f t="shared" si="2"/>
        <v>664887</v>
      </c>
      <c r="W51" s="2">
        <f t="shared" si="2"/>
        <v>3873203</v>
      </c>
      <c r="X51" s="2">
        <f t="shared" si="2"/>
        <v>1863454</v>
      </c>
      <c r="Y51" s="2">
        <f t="shared" si="2"/>
        <v>174325</v>
      </c>
      <c r="Z51" s="5">
        <f t="shared" si="1"/>
        <v>405410632</v>
      </c>
    </row>
    <row r="53" ht="12.75">
      <c r="A53" s="7" t="s">
        <v>86</v>
      </c>
    </row>
    <row r="54" ht="12.75">
      <c r="A54" t="s">
        <v>87</v>
      </c>
    </row>
    <row r="57" ht="12.75">
      <c r="A57" s="1"/>
    </row>
    <row r="58" spans="2:2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ht="12.75">
      <c r="Z59" s="2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>
      <c r="Z61" s="2"/>
    </row>
    <row r="62" ht="12.75">
      <c r="Z62" s="2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>
      <c r="Z64" s="2"/>
    </row>
    <row r="65" ht="12.75">
      <c r="Z65" s="2"/>
    </row>
    <row r="66" ht="12.75">
      <c r="Z66" s="2"/>
    </row>
    <row r="69" ht="12.75">
      <c r="A69" s="1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ht="12.75">
      <c r="Z71" s="2"/>
    </row>
    <row r="72" ht="12.75">
      <c r="Z72" s="2"/>
    </row>
    <row r="73" ht="12.75">
      <c r="Z73" s="2"/>
    </row>
    <row r="74" ht="12.75">
      <c r="Z74" s="2"/>
    </row>
    <row r="75" ht="12.75">
      <c r="Z75" s="2"/>
    </row>
    <row r="76" ht="12.75">
      <c r="Z76" s="2"/>
    </row>
    <row r="77" ht="12.75">
      <c r="Z77" s="2"/>
    </row>
    <row r="78" ht="12.75">
      <c r="Z78" s="2"/>
    </row>
    <row r="80" ht="12.75">
      <c r="A80" s="7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0.7109375" style="0" customWidth="1"/>
    <col min="2" max="2" width="11.7109375" style="2" customWidth="1"/>
    <col min="3" max="3" width="9.7109375" style="2" customWidth="1"/>
    <col min="4" max="6" width="10.7109375" style="2" customWidth="1"/>
    <col min="7" max="7" width="8.7109375" style="2" customWidth="1"/>
    <col min="8" max="8" width="9.7109375" style="2" customWidth="1"/>
    <col min="9" max="9" width="10.7109375" style="2" customWidth="1"/>
    <col min="10" max="12" width="9.7109375" style="2" customWidth="1"/>
    <col min="13" max="13" width="10.7109375" style="2" customWidth="1"/>
    <col min="14" max="18" width="9.7109375" style="2" customWidth="1"/>
    <col min="19" max="19" width="10.7109375" style="2" customWidth="1"/>
    <col min="20" max="20" width="9.7109375" style="2" customWidth="1"/>
    <col min="21" max="21" width="8.7109375" style="2" customWidth="1"/>
    <col min="22" max="25" width="9.7109375" style="2" customWidth="1"/>
    <col min="26" max="26" width="11.7109375" style="0" customWidth="1"/>
  </cols>
  <sheetData>
    <row r="1" ht="12.75">
      <c r="A1" s="1" t="s">
        <v>91</v>
      </c>
    </row>
    <row r="2" spans="2:26" ht="62.25">
      <c r="B2" s="3" t="s">
        <v>0</v>
      </c>
      <c r="C2" s="3" t="s">
        <v>9</v>
      </c>
      <c r="D2" s="3" t="s">
        <v>4</v>
      </c>
      <c r="E2" s="3" t="s">
        <v>3</v>
      </c>
      <c r="F2" s="3" t="s">
        <v>2</v>
      </c>
      <c r="G2" s="3" t="s">
        <v>13</v>
      </c>
      <c r="H2" s="3" t="s">
        <v>8</v>
      </c>
      <c r="I2" s="3" t="s">
        <v>6</v>
      </c>
      <c r="J2" s="3" t="s">
        <v>12</v>
      </c>
      <c r="K2" s="3" t="s">
        <v>7</v>
      </c>
      <c r="L2" s="3" t="s">
        <v>5</v>
      </c>
      <c r="M2" s="3" t="s">
        <v>1</v>
      </c>
      <c r="N2" s="3" t="s">
        <v>99</v>
      </c>
      <c r="O2" s="3" t="s">
        <v>11</v>
      </c>
      <c r="P2" s="3" t="s">
        <v>16</v>
      </c>
      <c r="Q2" s="3" t="s">
        <v>25</v>
      </c>
      <c r="R2" s="3" t="s">
        <v>15</v>
      </c>
      <c r="S2" s="3" t="s">
        <v>17</v>
      </c>
      <c r="T2" s="3" t="s">
        <v>88</v>
      </c>
      <c r="U2" s="3" t="s">
        <v>14</v>
      </c>
      <c r="V2" s="3" t="s">
        <v>24</v>
      </c>
      <c r="W2" s="3" t="s">
        <v>18</v>
      </c>
      <c r="X2" s="3" t="s">
        <v>26</v>
      </c>
      <c r="Y2" s="3" t="s">
        <v>27</v>
      </c>
      <c r="Z2" s="4" t="s">
        <v>19</v>
      </c>
    </row>
    <row r="3" spans="1:26" ht="12.75">
      <c r="A3" t="s">
        <v>28</v>
      </c>
      <c r="B3" s="12">
        <v>177231</v>
      </c>
      <c r="C3" s="10">
        <v>6671</v>
      </c>
      <c r="D3" s="10">
        <v>105502</v>
      </c>
      <c r="E3" s="10">
        <v>35697</v>
      </c>
      <c r="F3" s="12">
        <v>58346</v>
      </c>
      <c r="G3" s="10">
        <v>7595</v>
      </c>
      <c r="H3" s="10">
        <v>5015</v>
      </c>
      <c r="I3" s="10">
        <v>45939</v>
      </c>
      <c r="J3" s="10">
        <v>15235</v>
      </c>
      <c r="K3" s="10">
        <v>10566</v>
      </c>
      <c r="L3" s="10">
        <v>10845</v>
      </c>
      <c r="M3" s="10">
        <v>107281</v>
      </c>
      <c r="N3" s="10">
        <v>23061</v>
      </c>
      <c r="O3" s="10">
        <v>32581</v>
      </c>
      <c r="P3" s="10">
        <v>32421</v>
      </c>
      <c r="Q3" s="10">
        <v>3273</v>
      </c>
      <c r="R3" s="10">
        <v>5592</v>
      </c>
      <c r="S3" s="10">
        <v>15758</v>
      </c>
      <c r="T3" s="10">
        <v>12</v>
      </c>
      <c r="U3" s="10">
        <v>11732</v>
      </c>
      <c r="V3" s="10">
        <v>3548</v>
      </c>
      <c r="W3" s="10">
        <v>6631</v>
      </c>
      <c r="X3" s="10">
        <v>818</v>
      </c>
      <c r="Y3" s="10">
        <v>107</v>
      </c>
      <c r="Z3" s="10">
        <f>SUM(B3:Y3)</f>
        <v>721457</v>
      </c>
    </row>
    <row r="4" spans="1:26" ht="12.75">
      <c r="A4" t="s">
        <v>47</v>
      </c>
      <c r="B4" s="2">
        <v>79293</v>
      </c>
      <c r="C4" s="2">
        <v>87</v>
      </c>
      <c r="D4" s="2">
        <v>48032</v>
      </c>
      <c r="E4" s="2">
        <v>1112</v>
      </c>
      <c r="F4" s="2">
        <v>19641</v>
      </c>
      <c r="G4" s="2">
        <v>211</v>
      </c>
      <c r="H4" s="2">
        <v>49</v>
      </c>
      <c r="I4" s="2">
        <v>609</v>
      </c>
      <c r="J4" s="2">
        <v>817</v>
      </c>
      <c r="K4" s="2">
        <v>175</v>
      </c>
      <c r="L4" s="2">
        <v>1743</v>
      </c>
      <c r="M4" s="2">
        <v>53501</v>
      </c>
      <c r="N4" s="2">
        <v>2092</v>
      </c>
      <c r="O4" s="2">
        <v>590</v>
      </c>
      <c r="P4" s="2">
        <v>9097</v>
      </c>
      <c r="Q4" s="2">
        <v>110</v>
      </c>
      <c r="R4" s="2">
        <v>371</v>
      </c>
      <c r="S4" s="2">
        <v>8938</v>
      </c>
      <c r="U4" s="2">
        <v>2527</v>
      </c>
      <c r="V4" s="2">
        <v>29</v>
      </c>
      <c r="W4" s="2">
        <v>330</v>
      </c>
      <c r="X4" s="2">
        <v>13</v>
      </c>
      <c r="Y4" s="2">
        <v>3</v>
      </c>
      <c r="Z4" s="2">
        <f aca="true" t="shared" si="0" ref="Z4:Z20">SUM(B4:Y4)</f>
        <v>229370</v>
      </c>
    </row>
    <row r="5" spans="1:26" ht="12.75">
      <c r="A5" s="7" t="s">
        <v>92</v>
      </c>
      <c r="B5" s="2">
        <v>32297</v>
      </c>
      <c r="C5" s="2">
        <v>99</v>
      </c>
      <c r="D5" s="2">
        <v>16255</v>
      </c>
      <c r="E5" s="2">
        <v>1512</v>
      </c>
      <c r="F5" s="2">
        <v>2215</v>
      </c>
      <c r="G5" s="2">
        <v>336</v>
      </c>
      <c r="H5" s="2">
        <v>32</v>
      </c>
      <c r="I5" s="2">
        <v>460</v>
      </c>
      <c r="J5" s="2">
        <v>626</v>
      </c>
      <c r="K5" s="2">
        <v>227</v>
      </c>
      <c r="L5" s="2">
        <v>311</v>
      </c>
      <c r="M5" s="2">
        <v>26716</v>
      </c>
      <c r="N5" s="2">
        <v>834</v>
      </c>
      <c r="O5" s="2">
        <v>940</v>
      </c>
      <c r="P5" s="2">
        <v>12231</v>
      </c>
      <c r="Q5" s="2">
        <v>150</v>
      </c>
      <c r="R5" s="2">
        <v>419</v>
      </c>
      <c r="S5" s="2">
        <v>805</v>
      </c>
      <c r="U5" s="2">
        <v>791</v>
      </c>
      <c r="V5" s="2">
        <v>62</v>
      </c>
      <c r="W5" s="2">
        <v>488</v>
      </c>
      <c r="X5" s="2">
        <v>3</v>
      </c>
      <c r="Z5" s="2">
        <f t="shared" si="0"/>
        <v>97809</v>
      </c>
    </row>
    <row r="6" spans="1:26" ht="12.75">
      <c r="A6" t="s">
        <v>42</v>
      </c>
      <c r="B6" s="2">
        <v>27289</v>
      </c>
      <c r="C6" s="2">
        <v>127</v>
      </c>
      <c r="D6" s="2">
        <v>5752</v>
      </c>
      <c r="E6" s="2">
        <v>2264</v>
      </c>
      <c r="F6" s="2">
        <v>13326</v>
      </c>
      <c r="G6" s="2">
        <v>152</v>
      </c>
      <c r="H6" s="2">
        <v>54</v>
      </c>
      <c r="I6" s="2">
        <v>942</v>
      </c>
      <c r="J6" s="2">
        <v>536</v>
      </c>
      <c r="K6" s="2">
        <v>261</v>
      </c>
      <c r="L6" s="2">
        <v>676</v>
      </c>
      <c r="M6" s="2">
        <v>10665</v>
      </c>
      <c r="N6" s="2">
        <v>683</v>
      </c>
      <c r="O6" s="2">
        <v>790</v>
      </c>
      <c r="P6" s="2">
        <v>1482</v>
      </c>
      <c r="Q6" s="2">
        <v>28</v>
      </c>
      <c r="R6" s="2">
        <v>262</v>
      </c>
      <c r="S6" s="2">
        <v>1716</v>
      </c>
      <c r="U6" s="2">
        <v>1142</v>
      </c>
      <c r="V6" s="2">
        <v>62</v>
      </c>
      <c r="W6" s="2">
        <v>423</v>
      </c>
      <c r="X6" s="2">
        <v>12</v>
      </c>
      <c r="Y6" s="2">
        <v>1</v>
      </c>
      <c r="Z6" s="2">
        <f t="shared" si="0"/>
        <v>68645</v>
      </c>
    </row>
    <row r="7" spans="1:26" ht="12.75">
      <c r="A7" t="s">
        <v>78</v>
      </c>
      <c r="B7" s="10">
        <v>18980</v>
      </c>
      <c r="C7" s="10"/>
      <c r="D7" s="10">
        <v>11726</v>
      </c>
      <c r="E7" s="10">
        <v>21</v>
      </c>
      <c r="F7" s="10">
        <v>2453</v>
      </c>
      <c r="G7" s="10">
        <v>2</v>
      </c>
      <c r="H7" s="10"/>
      <c r="I7" s="10">
        <v>19</v>
      </c>
      <c r="J7" s="10">
        <v>20</v>
      </c>
      <c r="K7" s="10">
        <v>2</v>
      </c>
      <c r="L7" s="10">
        <v>87</v>
      </c>
      <c r="M7" s="10">
        <v>4236</v>
      </c>
      <c r="N7" s="10">
        <v>186</v>
      </c>
      <c r="O7" s="10">
        <v>12</v>
      </c>
      <c r="P7" s="10">
        <v>13</v>
      </c>
      <c r="Q7" s="10">
        <v>28</v>
      </c>
      <c r="S7" s="10">
        <v>3019</v>
      </c>
      <c r="T7" s="10"/>
      <c r="U7" s="10">
        <v>1</v>
      </c>
      <c r="V7" s="10">
        <v>2</v>
      </c>
      <c r="W7" s="10">
        <v>32</v>
      </c>
      <c r="X7" s="10"/>
      <c r="Y7" s="10">
        <v>1</v>
      </c>
      <c r="Z7" s="10">
        <f t="shared" si="0"/>
        <v>40840</v>
      </c>
    </row>
    <row r="8" spans="1:26" ht="12.75">
      <c r="A8" t="s">
        <v>93</v>
      </c>
      <c r="B8" s="2">
        <v>1446</v>
      </c>
      <c r="C8" s="2">
        <v>88</v>
      </c>
      <c r="D8" s="2">
        <v>877</v>
      </c>
      <c r="E8" s="2">
        <v>621</v>
      </c>
      <c r="F8" s="2">
        <v>666</v>
      </c>
      <c r="G8" s="2">
        <v>45</v>
      </c>
      <c r="H8" s="2">
        <v>44</v>
      </c>
      <c r="I8" s="2">
        <v>608</v>
      </c>
      <c r="J8" s="2">
        <v>239</v>
      </c>
      <c r="K8" s="2">
        <v>237</v>
      </c>
      <c r="L8" s="2">
        <v>112</v>
      </c>
      <c r="M8" s="2">
        <v>865</v>
      </c>
      <c r="N8" s="2">
        <v>841</v>
      </c>
      <c r="O8" s="2">
        <v>114</v>
      </c>
      <c r="P8" s="2">
        <v>123</v>
      </c>
      <c r="Q8" s="2">
        <v>165</v>
      </c>
      <c r="R8" s="2">
        <v>9</v>
      </c>
      <c r="S8" s="2">
        <v>167</v>
      </c>
      <c r="U8" s="2">
        <v>23</v>
      </c>
      <c r="V8" s="2">
        <v>103</v>
      </c>
      <c r="W8" s="2">
        <v>523</v>
      </c>
      <c r="X8" s="2">
        <v>171</v>
      </c>
      <c r="Y8" s="2">
        <v>54</v>
      </c>
      <c r="Z8" s="2">
        <f t="shared" si="0"/>
        <v>8141</v>
      </c>
    </row>
    <row r="9" spans="1:26" ht="12.75">
      <c r="A9" t="s">
        <v>94</v>
      </c>
      <c r="B9" s="2">
        <v>237</v>
      </c>
      <c r="C9" s="2">
        <v>2</v>
      </c>
      <c r="D9" s="2">
        <v>95</v>
      </c>
      <c r="E9" s="2">
        <v>13</v>
      </c>
      <c r="F9" s="2">
        <v>241</v>
      </c>
      <c r="G9" s="2">
        <v>50</v>
      </c>
      <c r="H9" s="2">
        <v>2</v>
      </c>
      <c r="I9" s="2">
        <v>32</v>
      </c>
      <c r="J9" s="2">
        <v>86</v>
      </c>
      <c r="K9" s="2">
        <v>5</v>
      </c>
      <c r="L9" s="2">
        <v>15</v>
      </c>
      <c r="M9" s="2">
        <v>119</v>
      </c>
      <c r="N9" s="2">
        <v>36</v>
      </c>
      <c r="O9" s="2">
        <v>11</v>
      </c>
      <c r="P9" s="2">
        <v>6</v>
      </c>
      <c r="Q9" s="2">
        <v>14</v>
      </c>
      <c r="R9" s="2">
        <v>20</v>
      </c>
      <c r="S9" s="2">
        <v>10</v>
      </c>
      <c r="U9" s="2">
        <v>2</v>
      </c>
      <c r="V9" s="2">
        <v>1</v>
      </c>
      <c r="W9" s="2">
        <v>3</v>
      </c>
      <c r="Z9" s="2">
        <f t="shared" si="0"/>
        <v>1000</v>
      </c>
    </row>
    <row r="10" spans="1:26" ht="12.75">
      <c r="A10" t="s">
        <v>49</v>
      </c>
      <c r="B10" s="2">
        <v>1638</v>
      </c>
      <c r="C10" s="2">
        <v>3</v>
      </c>
      <c r="D10" s="2">
        <v>567</v>
      </c>
      <c r="E10" s="2">
        <v>57</v>
      </c>
      <c r="F10" s="2">
        <v>1174</v>
      </c>
      <c r="G10" s="2">
        <v>7</v>
      </c>
      <c r="H10" s="2">
        <v>1</v>
      </c>
      <c r="I10" s="2">
        <v>47</v>
      </c>
      <c r="J10" s="2">
        <v>8</v>
      </c>
      <c r="K10" s="2">
        <v>25</v>
      </c>
      <c r="L10" s="2">
        <v>53</v>
      </c>
      <c r="M10" s="2">
        <v>670</v>
      </c>
      <c r="N10" s="2">
        <v>45</v>
      </c>
      <c r="O10" s="2">
        <v>18</v>
      </c>
      <c r="P10" s="2">
        <v>12</v>
      </c>
      <c r="Q10" s="2">
        <v>29</v>
      </c>
      <c r="S10" s="2">
        <v>148</v>
      </c>
      <c r="U10" s="2">
        <v>3</v>
      </c>
      <c r="V10" s="2">
        <v>9</v>
      </c>
      <c r="W10" s="2">
        <v>62</v>
      </c>
      <c r="X10" s="2">
        <v>4</v>
      </c>
      <c r="Z10" s="2">
        <f t="shared" si="0"/>
        <v>4580</v>
      </c>
    </row>
    <row r="11" spans="1:26" ht="12.75">
      <c r="A11" t="s">
        <v>85</v>
      </c>
      <c r="B11" s="2">
        <v>17069</v>
      </c>
      <c r="C11" s="2">
        <v>19</v>
      </c>
      <c r="D11" s="2">
        <v>1115</v>
      </c>
      <c r="E11" s="2">
        <v>88</v>
      </c>
      <c r="F11" s="2">
        <v>8943</v>
      </c>
      <c r="G11" s="2">
        <v>87</v>
      </c>
      <c r="H11" s="2">
        <v>14</v>
      </c>
      <c r="I11" s="2">
        <v>279</v>
      </c>
      <c r="J11" s="2">
        <v>51</v>
      </c>
      <c r="K11" s="2">
        <v>80</v>
      </c>
      <c r="L11" s="2">
        <v>99</v>
      </c>
      <c r="M11" s="2">
        <v>3443</v>
      </c>
      <c r="N11" s="2">
        <v>100</v>
      </c>
      <c r="O11" s="2">
        <v>43</v>
      </c>
      <c r="P11" s="2">
        <v>42</v>
      </c>
      <c r="Q11" s="2">
        <v>178</v>
      </c>
      <c r="R11" s="2">
        <v>1</v>
      </c>
      <c r="S11" s="2">
        <v>931</v>
      </c>
      <c r="U11" s="2">
        <v>14</v>
      </c>
      <c r="V11" s="2">
        <v>27</v>
      </c>
      <c r="W11" s="2">
        <v>51</v>
      </c>
      <c r="X11" s="2">
        <v>16</v>
      </c>
      <c r="Y11" s="2">
        <v>4</v>
      </c>
      <c r="Z11" s="2">
        <f t="shared" si="0"/>
        <v>32694</v>
      </c>
    </row>
    <row r="12" spans="1:26" ht="12.75">
      <c r="A12" t="s">
        <v>43</v>
      </c>
      <c r="B12" s="2">
        <v>9549</v>
      </c>
      <c r="C12" s="2">
        <v>2</v>
      </c>
      <c r="D12" s="2">
        <v>17396</v>
      </c>
      <c r="E12" s="2">
        <v>23</v>
      </c>
      <c r="F12" s="2">
        <v>3071</v>
      </c>
      <c r="G12" s="2">
        <v>2</v>
      </c>
      <c r="H12" s="2">
        <v>3</v>
      </c>
      <c r="I12" s="2">
        <v>51</v>
      </c>
      <c r="J12" s="2">
        <v>23</v>
      </c>
      <c r="K12" s="2">
        <v>25</v>
      </c>
      <c r="L12" s="2">
        <v>398</v>
      </c>
      <c r="M12" s="2">
        <v>16220</v>
      </c>
      <c r="N12" s="2">
        <v>523</v>
      </c>
      <c r="O12" s="2">
        <v>11</v>
      </c>
      <c r="P12" s="2">
        <v>30</v>
      </c>
      <c r="Q12" s="2">
        <v>17</v>
      </c>
      <c r="S12" s="2">
        <v>3126</v>
      </c>
      <c r="U12" s="2">
        <v>2</v>
      </c>
      <c r="V12" s="2">
        <v>9</v>
      </c>
      <c r="W12" s="2">
        <v>14</v>
      </c>
      <c r="Y12" s="2">
        <v>2</v>
      </c>
      <c r="Z12" s="2">
        <f t="shared" si="0"/>
        <v>50497</v>
      </c>
    </row>
    <row r="13" spans="1:26" ht="12.75">
      <c r="A13" t="s">
        <v>100</v>
      </c>
      <c r="B13" s="2">
        <v>233895</v>
      </c>
      <c r="C13" s="2">
        <v>458</v>
      </c>
      <c r="D13" s="2">
        <v>140411</v>
      </c>
      <c r="E13" s="2">
        <v>10035</v>
      </c>
      <c r="F13" s="2">
        <v>80763</v>
      </c>
      <c r="G13" s="2">
        <v>747</v>
      </c>
      <c r="H13" s="2">
        <v>187</v>
      </c>
      <c r="I13" s="2">
        <v>5842</v>
      </c>
      <c r="J13" s="2">
        <v>2366</v>
      </c>
      <c r="K13" s="2">
        <v>3104</v>
      </c>
      <c r="L13" s="2">
        <v>4110</v>
      </c>
      <c r="M13" s="2">
        <v>165799</v>
      </c>
      <c r="N13" s="2">
        <v>7315</v>
      </c>
      <c r="O13" s="2">
        <v>11503</v>
      </c>
      <c r="P13" s="2">
        <v>27218</v>
      </c>
      <c r="Q13" s="2">
        <v>1736</v>
      </c>
      <c r="R13" s="2">
        <v>2134</v>
      </c>
      <c r="S13" s="2">
        <v>18085</v>
      </c>
      <c r="U13" s="2">
        <v>2903</v>
      </c>
      <c r="V13" s="2">
        <v>595</v>
      </c>
      <c r="W13" s="2">
        <v>3079</v>
      </c>
      <c r="X13" s="2">
        <v>526</v>
      </c>
      <c r="Y13" s="2">
        <v>102</v>
      </c>
      <c r="Z13" s="2">
        <f t="shared" si="0"/>
        <v>722913</v>
      </c>
    </row>
    <row r="14" spans="1:26" ht="12.75">
      <c r="A14" s="7" t="s">
        <v>95</v>
      </c>
      <c r="B14" s="2">
        <v>23868</v>
      </c>
      <c r="C14" s="2">
        <v>34</v>
      </c>
      <c r="D14" s="2">
        <v>12197</v>
      </c>
      <c r="E14" s="2">
        <v>799</v>
      </c>
      <c r="F14" s="2">
        <v>7968</v>
      </c>
      <c r="G14" s="2">
        <v>96</v>
      </c>
      <c r="H14" s="2">
        <v>11</v>
      </c>
      <c r="I14" s="2">
        <v>362</v>
      </c>
      <c r="J14" s="2">
        <v>255</v>
      </c>
      <c r="K14" s="2">
        <v>188</v>
      </c>
      <c r="L14" s="2">
        <v>782</v>
      </c>
      <c r="M14" s="2">
        <v>14474</v>
      </c>
      <c r="N14" s="2">
        <v>1171</v>
      </c>
      <c r="O14" s="2">
        <v>1113</v>
      </c>
      <c r="P14" s="2">
        <v>1314</v>
      </c>
      <c r="Q14" s="2">
        <v>111</v>
      </c>
      <c r="R14" s="2">
        <v>272</v>
      </c>
      <c r="S14" s="2">
        <v>4255</v>
      </c>
      <c r="U14" s="2">
        <v>171</v>
      </c>
      <c r="V14" s="2">
        <v>105</v>
      </c>
      <c r="W14" s="2">
        <v>894</v>
      </c>
      <c r="X14" s="2">
        <v>50</v>
      </c>
      <c r="Y14" s="2">
        <v>5</v>
      </c>
      <c r="Z14" s="2">
        <f t="shared" si="0"/>
        <v>70495</v>
      </c>
    </row>
    <row r="15" spans="1:26" ht="12.75">
      <c r="A15" s="7" t="s">
        <v>44</v>
      </c>
      <c r="B15" s="10">
        <v>9713</v>
      </c>
      <c r="C15" s="10">
        <v>24</v>
      </c>
      <c r="D15" s="10">
        <v>10734</v>
      </c>
      <c r="E15" s="10">
        <v>84</v>
      </c>
      <c r="F15" s="10">
        <v>487</v>
      </c>
      <c r="G15" s="10">
        <v>21</v>
      </c>
      <c r="H15" s="10">
        <v>16</v>
      </c>
      <c r="I15" s="10">
        <v>79</v>
      </c>
      <c r="J15" s="10">
        <v>82</v>
      </c>
      <c r="K15" s="10">
        <v>35</v>
      </c>
      <c r="L15" s="10">
        <v>45</v>
      </c>
      <c r="M15" s="10">
        <v>8594</v>
      </c>
      <c r="N15" s="10">
        <v>718</v>
      </c>
      <c r="O15" s="10">
        <v>226</v>
      </c>
      <c r="P15" s="10">
        <v>2881</v>
      </c>
      <c r="Q15" s="10">
        <v>93</v>
      </c>
      <c r="R15" s="10">
        <v>59</v>
      </c>
      <c r="S15" s="10">
        <v>888</v>
      </c>
      <c r="T15" s="10"/>
      <c r="U15" s="10">
        <v>25</v>
      </c>
      <c r="V15" s="10">
        <v>30</v>
      </c>
      <c r="W15" s="10">
        <v>144</v>
      </c>
      <c r="X15" s="10">
        <v>35</v>
      </c>
      <c r="Y15" s="10">
        <v>27</v>
      </c>
      <c r="Z15" s="12">
        <f t="shared" si="0"/>
        <v>35040</v>
      </c>
    </row>
    <row r="16" spans="1:26" ht="12.75">
      <c r="A16" t="s">
        <v>96</v>
      </c>
      <c r="B16" s="10">
        <v>38275</v>
      </c>
      <c r="C16" s="10">
        <v>247</v>
      </c>
      <c r="D16" s="10">
        <v>23167</v>
      </c>
      <c r="E16" s="10">
        <v>600</v>
      </c>
      <c r="F16" s="10">
        <v>5790</v>
      </c>
      <c r="G16" s="10">
        <v>196</v>
      </c>
      <c r="H16" s="10">
        <v>139</v>
      </c>
      <c r="I16" s="10">
        <v>1967</v>
      </c>
      <c r="J16" s="10">
        <v>815</v>
      </c>
      <c r="K16" s="10">
        <v>634</v>
      </c>
      <c r="L16" s="10">
        <v>925</v>
      </c>
      <c r="M16" s="10">
        <v>30831</v>
      </c>
      <c r="N16" s="10">
        <v>1881</v>
      </c>
      <c r="O16" s="10">
        <v>404</v>
      </c>
      <c r="P16" s="10">
        <v>424</v>
      </c>
      <c r="Q16" s="10">
        <v>894</v>
      </c>
      <c r="R16" s="10">
        <v>17</v>
      </c>
      <c r="S16" s="10">
        <v>4686</v>
      </c>
      <c r="T16" s="10"/>
      <c r="U16" s="10">
        <v>203</v>
      </c>
      <c r="V16" s="10">
        <v>378</v>
      </c>
      <c r="W16" s="10">
        <v>1825</v>
      </c>
      <c r="X16" s="10">
        <v>200</v>
      </c>
      <c r="Y16" s="10">
        <v>9</v>
      </c>
      <c r="Z16" s="12">
        <f t="shared" si="0"/>
        <v>114507</v>
      </c>
    </row>
    <row r="17" spans="1:26" ht="12.75">
      <c r="A17" s="7" t="s">
        <v>30</v>
      </c>
      <c r="B17" s="2">
        <v>30593</v>
      </c>
      <c r="C17" s="2">
        <v>121</v>
      </c>
      <c r="D17" s="2">
        <v>18854</v>
      </c>
      <c r="E17" s="2">
        <v>1234</v>
      </c>
      <c r="F17" s="2">
        <v>3841</v>
      </c>
      <c r="G17" s="2">
        <v>88</v>
      </c>
      <c r="H17" s="2">
        <v>38</v>
      </c>
      <c r="I17" s="2">
        <v>1798</v>
      </c>
      <c r="J17" s="2">
        <v>384</v>
      </c>
      <c r="K17" s="2">
        <v>453</v>
      </c>
      <c r="L17" s="2">
        <v>646</v>
      </c>
      <c r="M17" s="2">
        <v>25869</v>
      </c>
      <c r="N17" s="2">
        <v>1431</v>
      </c>
      <c r="O17" s="2">
        <v>423</v>
      </c>
      <c r="P17" s="2">
        <v>510</v>
      </c>
      <c r="Q17" s="2">
        <v>544</v>
      </c>
      <c r="R17" s="2">
        <v>67</v>
      </c>
      <c r="S17" s="2">
        <v>3573</v>
      </c>
      <c r="U17" s="2">
        <v>811</v>
      </c>
      <c r="V17" s="2">
        <v>248</v>
      </c>
      <c r="W17" s="2">
        <v>1471</v>
      </c>
      <c r="X17" s="2">
        <v>123</v>
      </c>
      <c r="Z17" s="2">
        <f t="shared" si="0"/>
        <v>93120</v>
      </c>
    </row>
    <row r="18" spans="1:26" ht="12.75">
      <c r="A18" t="s">
        <v>63</v>
      </c>
      <c r="B18" s="2">
        <v>1617</v>
      </c>
      <c r="C18" s="2">
        <v>15</v>
      </c>
      <c r="D18" s="2">
        <v>326</v>
      </c>
      <c r="E18" s="2">
        <v>290</v>
      </c>
      <c r="F18" s="2">
        <v>370</v>
      </c>
      <c r="G18" s="2">
        <v>13</v>
      </c>
      <c r="H18" s="2">
        <v>39</v>
      </c>
      <c r="I18" s="2">
        <v>160</v>
      </c>
      <c r="J18" s="2">
        <v>35</v>
      </c>
      <c r="K18" s="2">
        <v>57</v>
      </c>
      <c r="L18" s="2">
        <v>37</v>
      </c>
      <c r="M18" s="2">
        <v>307</v>
      </c>
      <c r="N18" s="2">
        <v>89</v>
      </c>
      <c r="O18" s="2">
        <v>32</v>
      </c>
      <c r="P18" s="2">
        <v>32</v>
      </c>
      <c r="Q18" s="2">
        <v>217</v>
      </c>
      <c r="R18" s="2">
        <v>11</v>
      </c>
      <c r="S18" s="2">
        <v>263</v>
      </c>
      <c r="U18" s="2">
        <v>69</v>
      </c>
      <c r="V18" s="2">
        <v>32</v>
      </c>
      <c r="W18" s="2">
        <v>189</v>
      </c>
      <c r="X18" s="2">
        <v>459</v>
      </c>
      <c r="Y18" s="2">
        <v>47</v>
      </c>
      <c r="Z18" s="2">
        <f t="shared" si="0"/>
        <v>4706</v>
      </c>
    </row>
    <row r="19" spans="1:26" ht="12.75">
      <c r="A19" t="s">
        <v>97</v>
      </c>
      <c r="B19" s="10">
        <v>6572</v>
      </c>
      <c r="C19" s="10">
        <v>21</v>
      </c>
      <c r="D19" s="10">
        <v>1488</v>
      </c>
      <c r="E19" s="10">
        <v>326</v>
      </c>
      <c r="F19" s="10">
        <v>1646</v>
      </c>
      <c r="G19" s="10">
        <v>27</v>
      </c>
      <c r="H19" s="10">
        <v>22</v>
      </c>
      <c r="I19" s="10">
        <v>873</v>
      </c>
      <c r="J19" s="10">
        <v>80</v>
      </c>
      <c r="K19" s="10">
        <v>106</v>
      </c>
      <c r="L19" s="10">
        <v>107</v>
      </c>
      <c r="M19" s="10">
        <v>2051</v>
      </c>
      <c r="N19" s="10">
        <v>144</v>
      </c>
      <c r="O19" s="10">
        <v>170</v>
      </c>
      <c r="P19" s="10">
        <v>104</v>
      </c>
      <c r="Q19" s="10">
        <v>77</v>
      </c>
      <c r="R19" s="10">
        <v>14</v>
      </c>
      <c r="S19" s="10">
        <v>622</v>
      </c>
      <c r="T19" s="10"/>
      <c r="U19" s="10">
        <v>317</v>
      </c>
      <c r="V19" s="10">
        <v>67</v>
      </c>
      <c r="W19" s="10">
        <v>365</v>
      </c>
      <c r="X19" s="10">
        <v>231</v>
      </c>
      <c r="Y19" s="10">
        <v>55</v>
      </c>
      <c r="Z19" s="10">
        <f t="shared" si="0"/>
        <v>15485</v>
      </c>
    </row>
    <row r="20" spans="1:26" ht="12.75">
      <c r="A20" t="s">
        <v>98</v>
      </c>
      <c r="B20" s="2">
        <v>8481</v>
      </c>
      <c r="C20" s="2">
        <v>12</v>
      </c>
      <c r="D20" s="2">
        <v>3997</v>
      </c>
      <c r="E20" s="2">
        <v>250</v>
      </c>
      <c r="F20" s="2">
        <v>2604</v>
      </c>
      <c r="G20" s="2">
        <v>53</v>
      </c>
      <c r="H20" s="2">
        <v>12</v>
      </c>
      <c r="I20" s="2">
        <v>202</v>
      </c>
      <c r="J20" s="2">
        <v>89</v>
      </c>
      <c r="K20" s="2">
        <v>62</v>
      </c>
      <c r="L20" s="2">
        <v>118</v>
      </c>
      <c r="M20" s="2">
        <v>4266</v>
      </c>
      <c r="N20" s="2">
        <v>220</v>
      </c>
      <c r="O20" s="2">
        <v>138</v>
      </c>
      <c r="P20" s="2">
        <v>297</v>
      </c>
      <c r="Q20" s="2">
        <v>25</v>
      </c>
      <c r="R20" s="2">
        <v>17</v>
      </c>
      <c r="S20" s="2">
        <v>387</v>
      </c>
      <c r="U20" s="2">
        <v>99</v>
      </c>
      <c r="V20" s="2">
        <v>11</v>
      </c>
      <c r="W20" s="2">
        <v>102</v>
      </c>
      <c r="X20" s="2">
        <v>69</v>
      </c>
      <c r="Y20" s="2">
        <v>13</v>
      </c>
      <c r="Z20" s="2">
        <f t="shared" si="0"/>
        <v>21524</v>
      </c>
    </row>
    <row r="21" ht="12.75">
      <c r="Z21" s="2"/>
    </row>
    <row r="22" ht="12.75">
      <c r="Z22" s="2"/>
    </row>
    <row r="23" ht="12.75">
      <c r="A23" s="1" t="s">
        <v>101</v>
      </c>
    </row>
    <row r="24" spans="2:26" ht="54.75">
      <c r="B24" s="3" t="s">
        <v>0</v>
      </c>
      <c r="C24" s="3" t="s">
        <v>9</v>
      </c>
      <c r="D24" s="3" t="s">
        <v>4</v>
      </c>
      <c r="E24" s="3" t="s">
        <v>3</v>
      </c>
      <c r="F24" s="3" t="s">
        <v>2</v>
      </c>
      <c r="G24" s="3" t="s">
        <v>13</v>
      </c>
      <c r="H24" s="3" t="s">
        <v>8</v>
      </c>
      <c r="I24" s="3" t="s">
        <v>6</v>
      </c>
      <c r="J24" s="3" t="s">
        <v>12</v>
      </c>
      <c r="K24" s="3" t="s">
        <v>7</v>
      </c>
      <c r="L24" s="3" t="s">
        <v>5</v>
      </c>
      <c r="M24" s="3" t="s">
        <v>1</v>
      </c>
      <c r="N24" s="3" t="s">
        <v>10</v>
      </c>
      <c r="O24" s="3" t="s">
        <v>11</v>
      </c>
      <c r="P24" s="3" t="s">
        <v>16</v>
      </c>
      <c r="Q24" s="3" t="s">
        <v>25</v>
      </c>
      <c r="R24" s="3" t="s">
        <v>15</v>
      </c>
      <c r="S24" s="3" t="s">
        <v>17</v>
      </c>
      <c r="T24" s="3" t="s">
        <v>88</v>
      </c>
      <c r="U24" s="3" t="s">
        <v>14</v>
      </c>
      <c r="V24" s="3" t="s">
        <v>24</v>
      </c>
      <c r="W24" s="3" t="s">
        <v>18</v>
      </c>
      <c r="X24" s="3" t="s">
        <v>26</v>
      </c>
      <c r="Y24" s="3" t="s">
        <v>27</v>
      </c>
      <c r="Z24" s="4" t="s">
        <v>19</v>
      </c>
    </row>
    <row r="25" spans="1:26" ht="12.75">
      <c r="A25" t="s">
        <v>102</v>
      </c>
      <c r="B25" s="12">
        <v>2065</v>
      </c>
      <c r="C25" s="10">
        <v>22</v>
      </c>
      <c r="D25" s="10">
        <v>541</v>
      </c>
      <c r="E25" s="10">
        <v>334</v>
      </c>
      <c r="F25" s="12">
        <v>352</v>
      </c>
      <c r="G25" s="10">
        <v>40</v>
      </c>
      <c r="H25" s="10">
        <v>10</v>
      </c>
      <c r="I25" s="10">
        <v>721</v>
      </c>
      <c r="J25" s="10">
        <v>42</v>
      </c>
      <c r="K25" s="10">
        <v>107</v>
      </c>
      <c r="L25" s="10">
        <v>16</v>
      </c>
      <c r="M25" s="10">
        <v>578</v>
      </c>
      <c r="N25" s="10">
        <v>117</v>
      </c>
      <c r="O25" s="10">
        <v>35</v>
      </c>
      <c r="P25" s="10">
        <v>1937</v>
      </c>
      <c r="Q25" s="10">
        <v>89</v>
      </c>
      <c r="R25" s="10">
        <v>62</v>
      </c>
      <c r="S25" s="10">
        <v>35</v>
      </c>
      <c r="T25" s="10"/>
      <c r="U25" s="10">
        <v>133</v>
      </c>
      <c r="V25" s="10">
        <v>63</v>
      </c>
      <c r="W25" s="10">
        <v>753</v>
      </c>
      <c r="X25" s="10">
        <v>9</v>
      </c>
      <c r="Y25" s="10"/>
      <c r="Z25" s="12">
        <f>SUM(B25:Y25)</f>
        <v>8061</v>
      </c>
    </row>
    <row r="26" spans="1:26" ht="12.75">
      <c r="A26" t="s">
        <v>103</v>
      </c>
      <c r="B26" s="10">
        <v>6729</v>
      </c>
      <c r="C26" s="10">
        <v>179</v>
      </c>
      <c r="D26" s="10">
        <v>1936</v>
      </c>
      <c r="E26" s="10">
        <v>1759</v>
      </c>
      <c r="F26" s="10">
        <v>1337</v>
      </c>
      <c r="G26" s="10">
        <v>316</v>
      </c>
      <c r="H26" s="10">
        <v>149</v>
      </c>
      <c r="I26" s="10">
        <v>3851</v>
      </c>
      <c r="J26" s="10">
        <v>270</v>
      </c>
      <c r="K26" s="10">
        <v>1263</v>
      </c>
      <c r="L26" s="10">
        <v>81</v>
      </c>
      <c r="M26" s="10">
        <v>2864</v>
      </c>
      <c r="N26" s="10">
        <v>646</v>
      </c>
      <c r="O26" s="10">
        <v>170</v>
      </c>
      <c r="P26" s="10">
        <v>5094</v>
      </c>
      <c r="Q26" s="10">
        <v>123</v>
      </c>
      <c r="R26" s="10">
        <v>525</v>
      </c>
      <c r="S26" s="10">
        <v>255</v>
      </c>
      <c r="T26" s="10"/>
      <c r="U26" s="10">
        <v>1483</v>
      </c>
      <c r="V26" s="10">
        <v>95</v>
      </c>
      <c r="W26" s="10">
        <v>660</v>
      </c>
      <c r="X26" s="10">
        <v>16</v>
      </c>
      <c r="Y26" s="10"/>
      <c r="Z26" s="12">
        <f aca="true" t="shared" si="1" ref="Z26:Z42">SUM(B26:Y26)</f>
        <v>29801</v>
      </c>
    </row>
    <row r="27" spans="1:26" ht="12.75">
      <c r="A27" s="7" t="s">
        <v>104</v>
      </c>
      <c r="B27" s="2">
        <v>4433</v>
      </c>
      <c r="C27" s="2">
        <v>5</v>
      </c>
      <c r="D27" s="2">
        <v>714</v>
      </c>
      <c r="E27" s="2">
        <v>11</v>
      </c>
      <c r="F27" s="2">
        <v>1214</v>
      </c>
      <c r="G27" s="2">
        <v>2</v>
      </c>
      <c r="H27" s="2">
        <v>4</v>
      </c>
      <c r="I27" s="2">
        <v>46</v>
      </c>
      <c r="J27" s="2">
        <v>21</v>
      </c>
      <c r="K27" s="2">
        <v>54</v>
      </c>
      <c r="L27" s="2">
        <v>19</v>
      </c>
      <c r="M27" s="2">
        <v>696</v>
      </c>
      <c r="N27" s="2">
        <v>27</v>
      </c>
      <c r="O27" s="2">
        <v>21</v>
      </c>
      <c r="P27" s="2">
        <v>11</v>
      </c>
      <c r="Q27" s="2">
        <v>14</v>
      </c>
      <c r="R27" s="2">
        <v>2</v>
      </c>
      <c r="S27" s="2">
        <v>361</v>
      </c>
      <c r="U27" s="2">
        <v>3</v>
      </c>
      <c r="V27" s="2">
        <v>4</v>
      </c>
      <c r="W27" s="2">
        <v>40</v>
      </c>
      <c r="X27" s="2">
        <v>1</v>
      </c>
      <c r="Z27" s="2">
        <f t="shared" si="1"/>
        <v>7703</v>
      </c>
    </row>
    <row r="28" spans="1:26" ht="12.75">
      <c r="A28" t="s">
        <v>105</v>
      </c>
      <c r="B28" s="2">
        <v>5586</v>
      </c>
      <c r="C28" s="2">
        <v>2</v>
      </c>
      <c r="D28" s="2">
        <v>934</v>
      </c>
      <c r="E28" s="2">
        <v>16</v>
      </c>
      <c r="F28" s="2">
        <v>272</v>
      </c>
      <c r="G28" s="2">
        <v>2</v>
      </c>
      <c r="H28" s="2">
        <v>2</v>
      </c>
      <c r="I28" s="2">
        <v>81</v>
      </c>
      <c r="J28" s="2">
        <v>6</v>
      </c>
      <c r="K28" s="2">
        <v>12</v>
      </c>
      <c r="L28" s="2">
        <v>47</v>
      </c>
      <c r="M28" s="2">
        <v>744</v>
      </c>
      <c r="N28" s="2">
        <v>37</v>
      </c>
      <c r="O28" s="2">
        <v>6</v>
      </c>
      <c r="P28" s="2">
        <v>28</v>
      </c>
      <c r="Q28" s="2">
        <v>8</v>
      </c>
      <c r="S28" s="2">
        <v>410</v>
      </c>
      <c r="U28" s="2">
        <v>9</v>
      </c>
      <c r="V28" s="2">
        <v>3</v>
      </c>
      <c r="W28" s="2">
        <v>9</v>
      </c>
      <c r="Z28" s="2">
        <f t="shared" si="1"/>
        <v>8214</v>
      </c>
    </row>
    <row r="29" spans="1:26" ht="12.75">
      <c r="A29" t="s">
        <v>138</v>
      </c>
      <c r="Z29" s="2"/>
    </row>
    <row r="30" spans="1:26" ht="12.75">
      <c r="A30" t="s">
        <v>139</v>
      </c>
      <c r="B30" s="2">
        <v>1542458</v>
      </c>
      <c r="C30" s="2">
        <v>520</v>
      </c>
      <c r="D30" s="2">
        <v>3645455</v>
      </c>
      <c r="E30" s="2">
        <v>116607</v>
      </c>
      <c r="F30" s="2">
        <v>2498174</v>
      </c>
      <c r="G30" s="2">
        <v>34824</v>
      </c>
      <c r="I30" s="2">
        <v>1186</v>
      </c>
      <c r="J30" s="2">
        <v>6080</v>
      </c>
      <c r="L30" s="2">
        <v>9070</v>
      </c>
      <c r="M30" s="2">
        <v>2970031</v>
      </c>
      <c r="N30" s="2">
        <v>64966</v>
      </c>
      <c r="O30" s="2">
        <v>6760</v>
      </c>
      <c r="P30" s="2">
        <v>2424584</v>
      </c>
      <c r="R30" s="2">
        <v>82626</v>
      </c>
      <c r="S30" s="2">
        <v>7225</v>
      </c>
      <c r="U30" s="2">
        <v>41968</v>
      </c>
      <c r="W30" s="2">
        <v>152</v>
      </c>
      <c r="Z30" s="2">
        <f t="shared" si="1"/>
        <v>13452686</v>
      </c>
    </row>
    <row r="31" spans="1:26" ht="12.75">
      <c r="A31" t="s">
        <v>106</v>
      </c>
      <c r="B31" s="2">
        <v>26370</v>
      </c>
      <c r="C31" s="2">
        <v>10</v>
      </c>
      <c r="D31" s="2">
        <v>13425</v>
      </c>
      <c r="E31" s="2">
        <v>348</v>
      </c>
      <c r="F31" s="2">
        <v>5071</v>
      </c>
      <c r="G31" s="2">
        <v>53</v>
      </c>
      <c r="H31" s="2">
        <v>11</v>
      </c>
      <c r="I31" s="2">
        <v>92</v>
      </c>
      <c r="J31" s="2">
        <v>57</v>
      </c>
      <c r="L31" s="2">
        <v>88</v>
      </c>
      <c r="M31" s="2">
        <v>19141</v>
      </c>
      <c r="N31" s="2">
        <v>262</v>
      </c>
      <c r="O31" s="2">
        <v>127</v>
      </c>
      <c r="P31" s="2">
        <v>3757</v>
      </c>
      <c r="Q31" s="2">
        <v>14</v>
      </c>
      <c r="R31" s="2">
        <v>115</v>
      </c>
      <c r="S31" s="2">
        <v>228</v>
      </c>
      <c r="U31" s="2">
        <v>581</v>
      </c>
      <c r="V31" s="2">
        <v>3</v>
      </c>
      <c r="W31" s="2">
        <v>15</v>
      </c>
      <c r="X31" s="2">
        <v>2</v>
      </c>
      <c r="Z31" s="2">
        <f t="shared" si="1"/>
        <v>69770</v>
      </c>
    </row>
    <row r="32" spans="1:26" ht="12.75">
      <c r="A32" s="7" t="s">
        <v>117</v>
      </c>
      <c r="B32" s="2">
        <v>439</v>
      </c>
      <c r="D32" s="2">
        <v>15</v>
      </c>
      <c r="F32" s="2">
        <v>3</v>
      </c>
      <c r="M32" s="2">
        <v>816</v>
      </c>
      <c r="N32" s="2">
        <v>1</v>
      </c>
      <c r="P32" s="2">
        <v>1</v>
      </c>
      <c r="S32" s="2">
        <v>2</v>
      </c>
      <c r="Z32" s="2">
        <f t="shared" si="1"/>
        <v>1277</v>
      </c>
    </row>
    <row r="33" spans="1:26" ht="12.75">
      <c r="A33" t="s">
        <v>107</v>
      </c>
      <c r="B33" s="2">
        <v>248</v>
      </c>
      <c r="C33" s="2">
        <v>2</v>
      </c>
      <c r="D33" s="2">
        <v>573</v>
      </c>
      <c r="E33" s="2">
        <v>12</v>
      </c>
      <c r="F33" s="2">
        <v>68</v>
      </c>
      <c r="I33" s="2">
        <v>39</v>
      </c>
      <c r="K33" s="2">
        <v>5</v>
      </c>
      <c r="L33" s="2">
        <v>10</v>
      </c>
      <c r="M33" s="2">
        <v>644</v>
      </c>
      <c r="N33" s="2">
        <v>10</v>
      </c>
      <c r="O33" s="2">
        <v>3</v>
      </c>
      <c r="P33" s="2">
        <v>46</v>
      </c>
      <c r="Q33" s="2">
        <v>1</v>
      </c>
      <c r="R33" s="2">
        <v>3</v>
      </c>
      <c r="S33" s="2">
        <v>14</v>
      </c>
      <c r="U33" s="2">
        <v>4</v>
      </c>
      <c r="Z33" s="2">
        <f t="shared" si="1"/>
        <v>1682</v>
      </c>
    </row>
    <row r="34" spans="1:26" ht="12.75">
      <c r="A34" t="s">
        <v>108</v>
      </c>
      <c r="B34" s="2">
        <v>156025</v>
      </c>
      <c r="C34" s="2">
        <v>3380</v>
      </c>
      <c r="D34" s="2">
        <v>54151</v>
      </c>
      <c r="E34" s="2">
        <v>17823</v>
      </c>
      <c r="F34" s="2">
        <v>30989</v>
      </c>
      <c r="G34" s="2">
        <v>1241</v>
      </c>
      <c r="H34" s="2">
        <v>1991</v>
      </c>
      <c r="I34" s="2">
        <v>5443</v>
      </c>
      <c r="J34" s="2">
        <v>4461</v>
      </c>
      <c r="K34" s="2">
        <v>1926</v>
      </c>
      <c r="L34" s="2">
        <v>11538</v>
      </c>
      <c r="M34" s="2">
        <v>39044</v>
      </c>
      <c r="N34" s="2">
        <v>15022</v>
      </c>
      <c r="O34" s="2">
        <v>3126</v>
      </c>
      <c r="P34" s="2">
        <v>7812</v>
      </c>
      <c r="Q34" s="2">
        <v>28563</v>
      </c>
      <c r="R34" s="2">
        <v>2718</v>
      </c>
      <c r="S34" s="2">
        <v>32468</v>
      </c>
      <c r="T34" s="2">
        <v>368</v>
      </c>
      <c r="U34" s="2">
        <v>2759</v>
      </c>
      <c r="V34" s="2">
        <v>10282</v>
      </c>
      <c r="W34" s="2">
        <v>18872</v>
      </c>
      <c r="X34" s="2">
        <v>9074</v>
      </c>
      <c r="Y34" s="2">
        <v>600</v>
      </c>
      <c r="Z34" s="2">
        <f t="shared" si="1"/>
        <v>459676</v>
      </c>
    </row>
    <row r="35" spans="1:26" ht="12.75">
      <c r="A35" t="s">
        <v>109</v>
      </c>
      <c r="B35" s="2">
        <v>218059</v>
      </c>
      <c r="C35" s="2">
        <v>11123</v>
      </c>
      <c r="D35" s="2">
        <v>123877</v>
      </c>
      <c r="E35" s="2">
        <v>35330</v>
      </c>
      <c r="F35" s="2">
        <v>70908</v>
      </c>
      <c r="G35" s="2">
        <v>11001</v>
      </c>
      <c r="H35" s="2">
        <v>7929</v>
      </c>
      <c r="I35" s="2">
        <v>29703</v>
      </c>
      <c r="J35" s="2">
        <v>20570</v>
      </c>
      <c r="K35" s="2">
        <v>14743</v>
      </c>
      <c r="L35" s="2">
        <v>14476</v>
      </c>
      <c r="M35" s="2">
        <v>113712</v>
      </c>
      <c r="N35" s="2">
        <v>27932</v>
      </c>
      <c r="O35" s="2">
        <v>42311</v>
      </c>
      <c r="P35" s="2">
        <v>32464</v>
      </c>
      <c r="Q35" s="2">
        <v>10505</v>
      </c>
      <c r="R35" s="2">
        <v>7892</v>
      </c>
      <c r="S35" s="2">
        <v>24197</v>
      </c>
      <c r="T35" s="2">
        <v>727</v>
      </c>
      <c r="U35" s="2">
        <v>19938</v>
      </c>
      <c r="V35" s="2">
        <v>8469</v>
      </c>
      <c r="W35" s="2">
        <v>16104</v>
      </c>
      <c r="X35" s="2">
        <v>7465</v>
      </c>
      <c r="Y35" s="2">
        <v>887</v>
      </c>
      <c r="Z35" s="2">
        <f t="shared" si="1"/>
        <v>870322</v>
      </c>
    </row>
    <row r="36" spans="1:26" ht="12.75">
      <c r="A36" s="7" t="s">
        <v>110</v>
      </c>
      <c r="B36" s="2">
        <v>265497</v>
      </c>
      <c r="C36" s="2">
        <v>6365</v>
      </c>
      <c r="D36" s="2">
        <v>116339</v>
      </c>
      <c r="E36" s="2">
        <v>57981</v>
      </c>
      <c r="F36" s="2">
        <v>69051</v>
      </c>
      <c r="G36" s="2">
        <v>7531</v>
      </c>
      <c r="H36" s="2">
        <v>4764</v>
      </c>
      <c r="I36" s="2">
        <v>40625</v>
      </c>
      <c r="J36" s="2">
        <v>12809</v>
      </c>
      <c r="K36" s="2">
        <v>16762</v>
      </c>
      <c r="L36" s="2">
        <v>9970</v>
      </c>
      <c r="M36" s="2">
        <v>139625</v>
      </c>
      <c r="N36" s="2">
        <v>24440</v>
      </c>
      <c r="O36" s="2">
        <v>45358</v>
      </c>
      <c r="P36" s="2">
        <v>95795</v>
      </c>
      <c r="Q36" s="2">
        <v>6046</v>
      </c>
      <c r="R36" s="2">
        <v>12914</v>
      </c>
      <c r="S36" s="2">
        <v>16559</v>
      </c>
      <c r="T36" s="2">
        <v>255</v>
      </c>
      <c r="U36" s="2">
        <v>49755</v>
      </c>
      <c r="V36" s="2">
        <v>5647</v>
      </c>
      <c r="W36" s="2">
        <v>12346</v>
      </c>
      <c r="X36" s="2">
        <v>3352</v>
      </c>
      <c r="Y36" s="2">
        <v>305</v>
      </c>
      <c r="Z36" s="2">
        <f t="shared" si="1"/>
        <v>1020091</v>
      </c>
    </row>
    <row r="37" spans="1:26" ht="12.75">
      <c r="A37" s="7" t="s">
        <v>111</v>
      </c>
      <c r="B37" s="10">
        <v>97736</v>
      </c>
      <c r="C37" s="10">
        <v>1922</v>
      </c>
      <c r="D37" s="10">
        <v>28377</v>
      </c>
      <c r="E37" s="10">
        <v>7034</v>
      </c>
      <c r="F37" s="10">
        <v>33408</v>
      </c>
      <c r="G37" s="10">
        <v>2559</v>
      </c>
      <c r="H37" s="10">
        <v>1732</v>
      </c>
      <c r="I37" s="10">
        <v>6978</v>
      </c>
      <c r="J37" s="10">
        <v>4705</v>
      </c>
      <c r="K37" s="10">
        <v>5408</v>
      </c>
      <c r="L37" s="10">
        <v>3018</v>
      </c>
      <c r="M37" s="10">
        <v>42550</v>
      </c>
      <c r="N37" s="10">
        <v>2283</v>
      </c>
      <c r="O37" s="10">
        <v>2113</v>
      </c>
      <c r="P37" s="10">
        <v>3119</v>
      </c>
      <c r="Q37" s="10">
        <v>2439</v>
      </c>
      <c r="R37" s="10">
        <v>429</v>
      </c>
      <c r="S37" s="10">
        <v>3547</v>
      </c>
      <c r="T37" s="10">
        <v>40</v>
      </c>
      <c r="U37" s="10">
        <v>6246</v>
      </c>
      <c r="V37" s="10">
        <v>2480</v>
      </c>
      <c r="W37" s="10">
        <v>5320</v>
      </c>
      <c r="X37" s="10">
        <v>2002</v>
      </c>
      <c r="Y37" s="10">
        <v>250</v>
      </c>
      <c r="Z37" s="12">
        <f t="shared" si="1"/>
        <v>265695</v>
      </c>
    </row>
    <row r="38" spans="1:26" ht="12.75">
      <c r="A38" t="s">
        <v>112</v>
      </c>
      <c r="B38" s="10">
        <v>86467</v>
      </c>
      <c r="C38" s="10">
        <v>1287</v>
      </c>
      <c r="D38" s="10">
        <v>40249</v>
      </c>
      <c r="E38" s="10">
        <v>12614</v>
      </c>
      <c r="F38" s="10">
        <v>25998</v>
      </c>
      <c r="G38" s="10">
        <v>1043</v>
      </c>
      <c r="H38" s="10">
        <v>991</v>
      </c>
      <c r="I38" s="10">
        <v>7807</v>
      </c>
      <c r="J38" s="10">
        <v>1999</v>
      </c>
      <c r="K38" s="10">
        <v>2349</v>
      </c>
      <c r="L38" s="10">
        <v>2424</v>
      </c>
      <c r="M38" s="10">
        <v>40780</v>
      </c>
      <c r="N38" s="10">
        <v>3137</v>
      </c>
      <c r="O38" s="10">
        <v>3786</v>
      </c>
      <c r="P38" s="10">
        <v>6488</v>
      </c>
      <c r="Q38" s="10">
        <v>3183</v>
      </c>
      <c r="R38" s="10">
        <v>1962</v>
      </c>
      <c r="S38" s="10">
        <v>8216</v>
      </c>
      <c r="T38" s="10">
        <v>23</v>
      </c>
      <c r="U38" s="10">
        <v>8773</v>
      </c>
      <c r="V38" s="10">
        <v>1695</v>
      </c>
      <c r="W38" s="10">
        <v>3677</v>
      </c>
      <c r="X38" s="10">
        <v>2489</v>
      </c>
      <c r="Y38" s="10">
        <v>195</v>
      </c>
      <c r="Z38" s="12">
        <f t="shared" si="1"/>
        <v>267632</v>
      </c>
    </row>
    <row r="39" spans="1:26" ht="12.75">
      <c r="A39" s="7" t="s">
        <v>113</v>
      </c>
      <c r="B39" s="2">
        <v>57315</v>
      </c>
      <c r="C39" s="2">
        <v>495</v>
      </c>
      <c r="D39" s="2">
        <v>15176</v>
      </c>
      <c r="E39" s="2">
        <v>2283</v>
      </c>
      <c r="F39" s="2">
        <v>11998</v>
      </c>
      <c r="G39" s="2">
        <v>665</v>
      </c>
      <c r="H39" s="2">
        <v>474</v>
      </c>
      <c r="I39" s="2">
        <v>6223</v>
      </c>
      <c r="J39" s="2">
        <v>800</v>
      </c>
      <c r="K39" s="2">
        <v>10698</v>
      </c>
      <c r="L39" s="2">
        <v>860</v>
      </c>
      <c r="M39" s="2">
        <v>27206</v>
      </c>
      <c r="N39" s="2">
        <v>1099</v>
      </c>
      <c r="O39" s="2">
        <v>1996</v>
      </c>
      <c r="P39" s="2">
        <v>1215</v>
      </c>
      <c r="Q39" s="2">
        <v>1064</v>
      </c>
      <c r="R39" s="2">
        <v>169</v>
      </c>
      <c r="S39" s="2">
        <v>2489</v>
      </c>
      <c r="T39" s="2">
        <v>1</v>
      </c>
      <c r="U39" s="2">
        <v>1260</v>
      </c>
      <c r="V39" s="2">
        <v>793</v>
      </c>
      <c r="W39" s="2">
        <v>1765</v>
      </c>
      <c r="X39" s="2">
        <v>517</v>
      </c>
      <c r="Y39" s="2">
        <v>79</v>
      </c>
      <c r="Z39" s="2">
        <f t="shared" si="1"/>
        <v>146640</v>
      </c>
    </row>
    <row r="40" spans="1:26" ht="12.75">
      <c r="A40" t="s">
        <v>114</v>
      </c>
      <c r="B40" s="2">
        <v>32553</v>
      </c>
      <c r="C40" s="2">
        <v>227</v>
      </c>
      <c r="D40" s="2">
        <v>19757</v>
      </c>
      <c r="E40" s="2">
        <v>2620</v>
      </c>
      <c r="F40" s="2">
        <v>6874</v>
      </c>
      <c r="G40" s="2">
        <v>468</v>
      </c>
      <c r="H40" s="2">
        <v>307</v>
      </c>
      <c r="I40" s="2">
        <v>1729</v>
      </c>
      <c r="J40" s="2">
        <v>964</v>
      </c>
      <c r="K40" s="2">
        <v>991</v>
      </c>
      <c r="L40" s="2">
        <v>853</v>
      </c>
      <c r="M40" s="2">
        <v>26386</v>
      </c>
      <c r="N40" s="2">
        <v>938</v>
      </c>
      <c r="O40" s="2">
        <v>617</v>
      </c>
      <c r="P40" s="2">
        <v>2039</v>
      </c>
      <c r="Q40" s="2">
        <v>719</v>
      </c>
      <c r="R40" s="2">
        <v>346</v>
      </c>
      <c r="S40" s="2">
        <v>961</v>
      </c>
      <c r="T40" s="2">
        <v>12</v>
      </c>
      <c r="U40" s="2">
        <v>1710</v>
      </c>
      <c r="V40" s="2">
        <v>474</v>
      </c>
      <c r="W40" s="2">
        <v>1247</v>
      </c>
      <c r="X40" s="2">
        <v>430</v>
      </c>
      <c r="Y40" s="2">
        <v>47</v>
      </c>
      <c r="Z40" s="2">
        <f t="shared" si="1"/>
        <v>103269</v>
      </c>
    </row>
    <row r="41" spans="1:26" ht="12.75">
      <c r="A41" t="s">
        <v>115</v>
      </c>
      <c r="B41" s="2">
        <v>754</v>
      </c>
      <c r="C41" s="2">
        <v>5</v>
      </c>
      <c r="D41" s="2">
        <v>37</v>
      </c>
      <c r="E41" s="2">
        <v>33</v>
      </c>
      <c r="F41" s="2">
        <v>408</v>
      </c>
      <c r="G41" s="2">
        <v>1</v>
      </c>
      <c r="H41" s="2">
        <v>26</v>
      </c>
      <c r="I41" s="2">
        <v>163</v>
      </c>
      <c r="J41" s="2">
        <v>87</v>
      </c>
      <c r="K41" s="2">
        <v>60</v>
      </c>
      <c r="L41" s="2">
        <v>128</v>
      </c>
      <c r="M41" s="2">
        <v>371</v>
      </c>
      <c r="N41" s="2">
        <v>59</v>
      </c>
      <c r="O41" s="2">
        <v>202</v>
      </c>
      <c r="P41" s="2">
        <v>7</v>
      </c>
      <c r="Q41" s="2">
        <v>134</v>
      </c>
      <c r="R41" s="2">
        <v>28</v>
      </c>
      <c r="S41" s="2">
        <v>202</v>
      </c>
      <c r="U41" s="2">
        <v>2656</v>
      </c>
      <c r="V41" s="2">
        <v>29</v>
      </c>
      <c r="W41" s="2">
        <v>311</v>
      </c>
      <c r="X41" s="2">
        <v>4</v>
      </c>
      <c r="Z41" s="2">
        <f t="shared" si="1"/>
        <v>5705</v>
      </c>
    </row>
    <row r="42" spans="1:26" ht="12.75">
      <c r="A42" t="s">
        <v>116</v>
      </c>
      <c r="B42" s="2">
        <v>592</v>
      </c>
      <c r="C42" s="2">
        <v>157</v>
      </c>
      <c r="D42" s="2">
        <v>997</v>
      </c>
      <c r="E42" s="2">
        <v>179</v>
      </c>
      <c r="F42" s="2">
        <v>189</v>
      </c>
      <c r="G42" s="2">
        <v>1329</v>
      </c>
      <c r="H42" s="2">
        <v>571</v>
      </c>
      <c r="I42" s="2">
        <v>164</v>
      </c>
      <c r="J42" s="2">
        <v>1235</v>
      </c>
      <c r="K42" s="2">
        <v>137</v>
      </c>
      <c r="L42" s="2">
        <v>202</v>
      </c>
      <c r="M42" s="2">
        <v>419</v>
      </c>
      <c r="N42" s="2">
        <v>157</v>
      </c>
      <c r="O42" s="2">
        <v>222</v>
      </c>
      <c r="P42" s="2">
        <v>211</v>
      </c>
      <c r="Q42" s="2">
        <v>321</v>
      </c>
      <c r="R42" s="2">
        <v>65</v>
      </c>
      <c r="S42" s="2">
        <v>136</v>
      </c>
      <c r="T42" s="2">
        <v>105</v>
      </c>
      <c r="U42" s="2">
        <v>2770</v>
      </c>
      <c r="V42" s="2">
        <v>307</v>
      </c>
      <c r="W42" s="2">
        <v>245</v>
      </c>
      <c r="X42" s="2">
        <v>99</v>
      </c>
      <c r="Y42" s="2">
        <v>29</v>
      </c>
      <c r="Z42" s="2">
        <f t="shared" si="1"/>
        <v>10838</v>
      </c>
    </row>
    <row r="43" ht="12.75">
      <c r="Z43" s="2"/>
    </row>
    <row r="44" ht="12.75">
      <c r="Z44" s="2"/>
    </row>
    <row r="45" spans="1:26" ht="12.75">
      <c r="A45" s="1" t="s">
        <v>140</v>
      </c>
      <c r="Z45" s="2"/>
    </row>
    <row r="46" spans="2:26" ht="54.75">
      <c r="B46" s="3" t="s">
        <v>0</v>
      </c>
      <c r="C46" s="3" t="s">
        <v>9</v>
      </c>
      <c r="D46" s="3" t="s">
        <v>4</v>
      </c>
      <c r="E46" s="3" t="s">
        <v>3</v>
      </c>
      <c r="F46" s="3" t="s">
        <v>2</v>
      </c>
      <c r="G46" s="3" t="s">
        <v>13</v>
      </c>
      <c r="H46" s="3" t="s">
        <v>8</v>
      </c>
      <c r="I46" s="3" t="s">
        <v>6</v>
      </c>
      <c r="J46" s="3" t="s">
        <v>12</v>
      </c>
      <c r="K46" s="3" t="s">
        <v>7</v>
      </c>
      <c r="L46" s="3" t="s">
        <v>5</v>
      </c>
      <c r="M46" s="3" t="s">
        <v>1</v>
      </c>
      <c r="N46" s="3" t="s">
        <v>10</v>
      </c>
      <c r="O46" s="3" t="s">
        <v>11</v>
      </c>
      <c r="P46" s="3" t="s">
        <v>16</v>
      </c>
      <c r="Q46" s="3" t="s">
        <v>25</v>
      </c>
      <c r="R46" s="3" t="s">
        <v>15</v>
      </c>
      <c r="S46" s="3" t="s">
        <v>17</v>
      </c>
      <c r="T46" s="3" t="s">
        <v>88</v>
      </c>
      <c r="U46" s="3" t="s">
        <v>14</v>
      </c>
      <c r="V46" s="3" t="s">
        <v>24</v>
      </c>
      <c r="W46" s="3" t="s">
        <v>18</v>
      </c>
      <c r="X46" s="3" t="s">
        <v>26</v>
      </c>
      <c r="Y46" s="3" t="s">
        <v>27</v>
      </c>
      <c r="Z46" s="4" t="s">
        <v>19</v>
      </c>
    </row>
    <row r="47" spans="1:26" ht="12.75">
      <c r="A47" t="s">
        <v>119</v>
      </c>
      <c r="B47" s="2">
        <v>24209</v>
      </c>
      <c r="C47" s="2">
        <v>907</v>
      </c>
      <c r="D47" s="2">
        <v>13178</v>
      </c>
      <c r="E47" s="2">
        <v>11212</v>
      </c>
      <c r="F47" s="2">
        <v>15452</v>
      </c>
      <c r="G47" s="2">
        <v>829</v>
      </c>
      <c r="H47" s="2">
        <v>1167</v>
      </c>
      <c r="I47" s="2">
        <v>6134</v>
      </c>
      <c r="J47" s="2">
        <v>2555</v>
      </c>
      <c r="K47" s="2">
        <v>2529</v>
      </c>
      <c r="L47" s="2">
        <v>2865</v>
      </c>
      <c r="M47" s="2">
        <v>8936</v>
      </c>
      <c r="N47" s="2">
        <v>6366</v>
      </c>
      <c r="O47" s="2">
        <v>11369</v>
      </c>
      <c r="P47" s="2">
        <v>3226</v>
      </c>
      <c r="Q47" s="2">
        <v>2237</v>
      </c>
      <c r="R47" s="2">
        <v>2320</v>
      </c>
      <c r="S47" s="2">
        <v>1851</v>
      </c>
      <c r="U47" s="2">
        <v>1671</v>
      </c>
      <c r="V47" s="2">
        <v>1732</v>
      </c>
      <c r="W47" s="2">
        <v>2824</v>
      </c>
      <c r="X47" s="2">
        <v>1393</v>
      </c>
      <c r="Y47" s="2">
        <v>98</v>
      </c>
      <c r="Z47" s="2">
        <f>SUM(B47:Y47)</f>
        <v>125060</v>
      </c>
    </row>
    <row r="48" spans="1:26" ht="12.75">
      <c r="A48" t="s">
        <v>120</v>
      </c>
      <c r="B48" s="2">
        <v>57481</v>
      </c>
      <c r="C48" s="2">
        <v>25</v>
      </c>
      <c r="D48" s="2">
        <v>48125</v>
      </c>
      <c r="E48" s="2">
        <v>663</v>
      </c>
      <c r="F48" s="2">
        <v>18524</v>
      </c>
      <c r="G48" s="2">
        <v>36</v>
      </c>
      <c r="H48" s="2">
        <v>25</v>
      </c>
      <c r="I48" s="2">
        <v>396</v>
      </c>
      <c r="J48" s="2">
        <v>162</v>
      </c>
      <c r="K48" s="2">
        <v>119</v>
      </c>
      <c r="L48" s="2">
        <v>1470</v>
      </c>
      <c r="M48" s="2">
        <v>43626</v>
      </c>
      <c r="N48" s="2">
        <v>1878</v>
      </c>
      <c r="O48" s="2">
        <v>80</v>
      </c>
      <c r="P48" s="2">
        <v>6111</v>
      </c>
      <c r="Q48" s="2">
        <v>1822</v>
      </c>
      <c r="R48" s="2">
        <v>182</v>
      </c>
      <c r="S48" s="2">
        <v>11739</v>
      </c>
      <c r="U48" s="2">
        <v>5331</v>
      </c>
      <c r="V48" s="2">
        <v>85</v>
      </c>
      <c r="W48" s="2">
        <v>1173</v>
      </c>
      <c r="X48" s="2">
        <v>302</v>
      </c>
      <c r="Y48" s="2">
        <v>31</v>
      </c>
      <c r="Z48" s="2">
        <f aca="true" t="shared" si="2" ref="Z48:Z68">SUM(B48:Y48)</f>
        <v>199386</v>
      </c>
    </row>
    <row r="49" spans="1:26" ht="12.75">
      <c r="A49" t="s">
        <v>121</v>
      </c>
      <c r="B49" s="2">
        <v>5311</v>
      </c>
      <c r="C49" s="2">
        <v>32</v>
      </c>
      <c r="D49" s="2">
        <v>1816</v>
      </c>
      <c r="E49" s="2">
        <v>211</v>
      </c>
      <c r="F49" s="2">
        <v>948</v>
      </c>
      <c r="G49" s="2">
        <v>60</v>
      </c>
      <c r="H49" s="2">
        <v>31</v>
      </c>
      <c r="I49" s="2">
        <v>535</v>
      </c>
      <c r="J49" s="2">
        <v>61</v>
      </c>
      <c r="K49" s="2">
        <v>116</v>
      </c>
      <c r="L49" s="2">
        <v>117</v>
      </c>
      <c r="M49" s="2">
        <v>1967</v>
      </c>
      <c r="N49" s="2">
        <v>111</v>
      </c>
      <c r="O49" s="2">
        <v>56</v>
      </c>
      <c r="P49" s="2">
        <v>361</v>
      </c>
      <c r="Q49" s="2">
        <v>394</v>
      </c>
      <c r="R49" s="2">
        <v>29</v>
      </c>
      <c r="S49" s="2">
        <v>442</v>
      </c>
      <c r="T49" s="2">
        <v>1</v>
      </c>
      <c r="U49" s="2">
        <v>322</v>
      </c>
      <c r="V49" s="2">
        <v>42</v>
      </c>
      <c r="W49" s="2">
        <v>364</v>
      </c>
      <c r="X49" s="2">
        <v>377</v>
      </c>
      <c r="Y49" s="2">
        <v>15</v>
      </c>
      <c r="Z49" s="2">
        <f t="shared" si="2"/>
        <v>13719</v>
      </c>
    </row>
    <row r="50" spans="1:26" ht="12.75">
      <c r="A50" t="s">
        <v>122</v>
      </c>
      <c r="B50" s="2">
        <v>2750</v>
      </c>
      <c r="C50" s="2">
        <v>69</v>
      </c>
      <c r="D50" s="2">
        <v>932</v>
      </c>
      <c r="E50" s="2">
        <v>347</v>
      </c>
      <c r="F50" s="2">
        <v>1021</v>
      </c>
      <c r="G50" s="2">
        <v>82</v>
      </c>
      <c r="H50" s="2">
        <v>84</v>
      </c>
      <c r="I50" s="2">
        <v>533</v>
      </c>
      <c r="J50" s="2">
        <v>109</v>
      </c>
      <c r="K50" s="2">
        <v>172</v>
      </c>
      <c r="L50" s="2">
        <v>108</v>
      </c>
      <c r="M50" s="2">
        <v>915</v>
      </c>
      <c r="N50" s="2">
        <v>124</v>
      </c>
      <c r="O50" s="2">
        <v>101</v>
      </c>
      <c r="P50" s="2">
        <v>697</v>
      </c>
      <c r="Q50" s="2">
        <v>301</v>
      </c>
      <c r="R50" s="2">
        <v>71</v>
      </c>
      <c r="S50" s="2">
        <v>245</v>
      </c>
      <c r="U50" s="2">
        <v>573</v>
      </c>
      <c r="V50" s="2">
        <v>52</v>
      </c>
      <c r="W50" s="2">
        <v>327</v>
      </c>
      <c r="X50" s="2">
        <v>376</v>
      </c>
      <c r="Y50" s="2">
        <v>30</v>
      </c>
      <c r="Z50" s="2">
        <f t="shared" si="2"/>
        <v>10019</v>
      </c>
    </row>
    <row r="51" spans="1:26" ht="12.75">
      <c r="A51" t="s">
        <v>123</v>
      </c>
      <c r="B51" s="2">
        <v>19675</v>
      </c>
      <c r="C51" s="2">
        <v>197</v>
      </c>
      <c r="D51" s="2">
        <v>7819</v>
      </c>
      <c r="E51" s="2">
        <v>1893</v>
      </c>
      <c r="F51" s="2">
        <v>4276</v>
      </c>
      <c r="G51" s="2">
        <v>302</v>
      </c>
      <c r="H51" s="2">
        <v>101</v>
      </c>
      <c r="I51" s="2">
        <v>1209</v>
      </c>
      <c r="J51" s="2">
        <v>659</v>
      </c>
      <c r="K51" s="2">
        <v>609</v>
      </c>
      <c r="L51" s="2">
        <v>676</v>
      </c>
      <c r="M51" s="2">
        <v>9624</v>
      </c>
      <c r="N51" s="2">
        <v>1908</v>
      </c>
      <c r="O51" s="2">
        <v>2453</v>
      </c>
      <c r="P51" s="2">
        <v>1903</v>
      </c>
      <c r="Q51" s="2">
        <v>220</v>
      </c>
      <c r="R51" s="2">
        <v>173</v>
      </c>
      <c r="S51" s="2">
        <v>1454</v>
      </c>
      <c r="U51" s="2">
        <v>317</v>
      </c>
      <c r="V51" s="2">
        <v>200</v>
      </c>
      <c r="W51" s="2">
        <v>522</v>
      </c>
      <c r="X51" s="2">
        <v>82</v>
      </c>
      <c r="Y51" s="2">
        <v>3</v>
      </c>
      <c r="Z51" s="2">
        <f t="shared" si="2"/>
        <v>56275</v>
      </c>
    </row>
    <row r="52" spans="1:26" ht="12.75">
      <c r="A52" t="s">
        <v>462</v>
      </c>
      <c r="B52" s="2">
        <v>68263</v>
      </c>
      <c r="C52" s="2">
        <v>210</v>
      </c>
      <c r="D52" s="2">
        <v>47637</v>
      </c>
      <c r="E52" s="2">
        <v>2994</v>
      </c>
      <c r="F52" s="2">
        <v>12663</v>
      </c>
      <c r="G52" s="2">
        <v>86</v>
      </c>
      <c r="H52" s="2">
        <v>298</v>
      </c>
      <c r="I52" s="2">
        <v>6247</v>
      </c>
      <c r="J52" s="2">
        <v>427</v>
      </c>
      <c r="K52" s="2">
        <v>1490</v>
      </c>
      <c r="L52" s="2">
        <v>3083</v>
      </c>
      <c r="M52" s="2">
        <v>41023</v>
      </c>
      <c r="N52" s="2">
        <v>4466</v>
      </c>
      <c r="O52" s="2">
        <v>1964</v>
      </c>
      <c r="P52" s="2">
        <v>2939</v>
      </c>
      <c r="Q52" s="2">
        <v>253</v>
      </c>
      <c r="R52" s="2">
        <v>173</v>
      </c>
      <c r="S52" s="2">
        <v>8361</v>
      </c>
      <c r="U52" s="2">
        <v>296</v>
      </c>
      <c r="V52" s="2">
        <v>171</v>
      </c>
      <c r="W52" s="2">
        <v>1790</v>
      </c>
      <c r="X52" s="2">
        <v>108</v>
      </c>
      <c r="Y52" s="2">
        <v>5</v>
      </c>
      <c r="Z52" s="2">
        <f t="shared" si="2"/>
        <v>204947</v>
      </c>
    </row>
    <row r="53" spans="1:26" ht="12.75">
      <c r="A53" s="7" t="s">
        <v>57</v>
      </c>
      <c r="B53" s="2">
        <v>14922</v>
      </c>
      <c r="C53" s="2">
        <v>36</v>
      </c>
      <c r="D53" s="2">
        <v>7909</v>
      </c>
      <c r="E53" s="2">
        <v>687</v>
      </c>
      <c r="F53" s="2">
        <v>1218</v>
      </c>
      <c r="G53" s="2">
        <v>13</v>
      </c>
      <c r="H53" s="2">
        <v>60</v>
      </c>
      <c r="I53" s="2">
        <v>488</v>
      </c>
      <c r="J53" s="2">
        <v>106</v>
      </c>
      <c r="K53" s="2">
        <v>162</v>
      </c>
      <c r="L53" s="2">
        <v>339</v>
      </c>
      <c r="M53" s="2">
        <v>7664</v>
      </c>
      <c r="N53" s="2">
        <v>457</v>
      </c>
      <c r="O53" s="2">
        <v>204</v>
      </c>
      <c r="P53" s="2">
        <v>351</v>
      </c>
      <c r="Q53" s="2">
        <v>558</v>
      </c>
      <c r="R53" s="2">
        <v>53</v>
      </c>
      <c r="S53" s="2">
        <v>1650</v>
      </c>
      <c r="U53" s="2">
        <v>70</v>
      </c>
      <c r="V53" s="2">
        <v>27</v>
      </c>
      <c r="W53" s="2">
        <v>242</v>
      </c>
      <c r="X53" s="2">
        <v>26</v>
      </c>
      <c r="Z53" s="2">
        <f t="shared" si="2"/>
        <v>37242</v>
      </c>
    </row>
    <row r="54" spans="1:26" ht="12.75">
      <c r="A54" t="s">
        <v>124</v>
      </c>
      <c r="B54" s="17">
        <v>20594</v>
      </c>
      <c r="C54" s="17">
        <v>126</v>
      </c>
      <c r="D54" s="17">
        <v>9757</v>
      </c>
      <c r="E54" s="17">
        <v>196</v>
      </c>
      <c r="F54" s="17">
        <v>1683</v>
      </c>
      <c r="G54" s="17">
        <v>11</v>
      </c>
      <c r="H54" s="17">
        <v>62</v>
      </c>
      <c r="I54" s="17">
        <v>541</v>
      </c>
      <c r="J54" s="17">
        <v>43</v>
      </c>
      <c r="K54" s="17">
        <v>190</v>
      </c>
      <c r="L54" s="17">
        <v>324</v>
      </c>
      <c r="M54" s="17">
        <v>12008</v>
      </c>
      <c r="N54" s="17">
        <v>577</v>
      </c>
      <c r="O54" s="17">
        <v>64</v>
      </c>
      <c r="P54" s="17">
        <v>399</v>
      </c>
      <c r="Q54" s="17">
        <v>289</v>
      </c>
      <c r="R54" s="17">
        <v>30</v>
      </c>
      <c r="S54" s="17">
        <v>1849</v>
      </c>
      <c r="T54" s="17"/>
      <c r="U54" s="17">
        <v>105</v>
      </c>
      <c r="V54" s="17">
        <v>28</v>
      </c>
      <c r="W54" s="17">
        <v>520</v>
      </c>
      <c r="X54" s="17">
        <v>30</v>
      </c>
      <c r="Y54" s="17">
        <v>9</v>
      </c>
      <c r="Z54" s="2">
        <f t="shared" si="2"/>
        <v>49435</v>
      </c>
    </row>
    <row r="55" spans="1:26" ht="12.75">
      <c r="A55" t="s">
        <v>125</v>
      </c>
      <c r="B55" s="2">
        <v>6061</v>
      </c>
      <c r="C55" s="2">
        <v>72</v>
      </c>
      <c r="D55" s="2">
        <v>2354</v>
      </c>
      <c r="E55" s="2">
        <v>1506</v>
      </c>
      <c r="F55" s="2">
        <v>2046</v>
      </c>
      <c r="G55" s="2">
        <v>14</v>
      </c>
      <c r="H55" s="2">
        <v>86</v>
      </c>
      <c r="I55" s="2">
        <v>74</v>
      </c>
      <c r="J55" s="2">
        <v>170</v>
      </c>
      <c r="K55" s="2">
        <v>40</v>
      </c>
      <c r="L55" s="2">
        <v>435</v>
      </c>
      <c r="M55" s="2">
        <v>1504</v>
      </c>
      <c r="N55" s="2">
        <v>816</v>
      </c>
      <c r="O55" s="2">
        <v>301</v>
      </c>
      <c r="P55" s="2">
        <v>266</v>
      </c>
      <c r="Q55" s="2">
        <v>26</v>
      </c>
      <c r="R55" s="2">
        <v>171</v>
      </c>
      <c r="S55" s="2">
        <v>615</v>
      </c>
      <c r="U55" s="2">
        <v>82</v>
      </c>
      <c r="V55" s="2">
        <v>10</v>
      </c>
      <c r="W55" s="2">
        <v>164</v>
      </c>
      <c r="X55" s="2">
        <v>4</v>
      </c>
      <c r="Y55" s="2">
        <v>2</v>
      </c>
      <c r="Z55" s="2">
        <f t="shared" si="2"/>
        <v>16819</v>
      </c>
    </row>
    <row r="56" spans="1:26" ht="12.75">
      <c r="A56" t="s">
        <v>76</v>
      </c>
      <c r="B56" s="10">
        <v>34886</v>
      </c>
      <c r="C56" s="10">
        <v>223</v>
      </c>
      <c r="D56" s="10">
        <v>17514</v>
      </c>
      <c r="E56" s="10">
        <v>1157</v>
      </c>
      <c r="F56" s="10">
        <v>6741</v>
      </c>
      <c r="G56" s="10">
        <v>137</v>
      </c>
      <c r="H56" s="10">
        <v>191</v>
      </c>
      <c r="I56" s="10">
        <v>1355</v>
      </c>
      <c r="J56" s="10">
        <v>286</v>
      </c>
      <c r="K56" s="10">
        <v>684</v>
      </c>
      <c r="L56" s="10">
        <v>789</v>
      </c>
      <c r="M56" s="10">
        <v>21776</v>
      </c>
      <c r="N56" s="10">
        <v>711</v>
      </c>
      <c r="O56" s="10">
        <v>481</v>
      </c>
      <c r="P56" s="10">
        <v>676</v>
      </c>
      <c r="Q56" s="10">
        <v>614</v>
      </c>
      <c r="R56" s="10">
        <v>81</v>
      </c>
      <c r="S56" s="10">
        <v>3513</v>
      </c>
      <c r="T56" s="10"/>
      <c r="U56" s="10">
        <v>378</v>
      </c>
      <c r="V56" s="10">
        <v>148</v>
      </c>
      <c r="W56" s="10">
        <v>841</v>
      </c>
      <c r="X56" s="10">
        <v>574</v>
      </c>
      <c r="Y56" s="10">
        <v>49</v>
      </c>
      <c r="Z56" s="2">
        <f t="shared" si="2"/>
        <v>93805</v>
      </c>
    </row>
    <row r="57" spans="1:26" ht="12.75">
      <c r="A57" t="s">
        <v>126</v>
      </c>
      <c r="B57" s="2">
        <v>936</v>
      </c>
      <c r="C57" s="2">
        <v>5</v>
      </c>
      <c r="D57" s="2">
        <v>718</v>
      </c>
      <c r="E57" s="2">
        <v>12</v>
      </c>
      <c r="F57" s="2">
        <v>132</v>
      </c>
      <c r="G57" s="2">
        <v>8</v>
      </c>
      <c r="H57" s="2">
        <v>5</v>
      </c>
      <c r="I57" s="2">
        <v>34</v>
      </c>
      <c r="J57" s="2">
        <v>51</v>
      </c>
      <c r="K57" s="2">
        <v>11</v>
      </c>
      <c r="L57" s="2">
        <v>13</v>
      </c>
      <c r="M57" s="2">
        <v>471</v>
      </c>
      <c r="N57" s="2">
        <v>54</v>
      </c>
      <c r="O57" s="2">
        <v>5</v>
      </c>
      <c r="P57" s="2">
        <v>33</v>
      </c>
      <c r="Q57" s="2">
        <v>6</v>
      </c>
      <c r="R57" s="2">
        <v>2</v>
      </c>
      <c r="S57" s="2">
        <v>21</v>
      </c>
      <c r="U57" s="2">
        <v>39</v>
      </c>
      <c r="W57" s="2">
        <v>11</v>
      </c>
      <c r="X57" s="2">
        <v>18</v>
      </c>
      <c r="Y57" s="2">
        <v>3</v>
      </c>
      <c r="Z57" s="2">
        <f t="shared" si="2"/>
        <v>2588</v>
      </c>
    </row>
    <row r="58" spans="1:26" ht="12.75">
      <c r="A58" t="s">
        <v>127</v>
      </c>
      <c r="B58" s="2">
        <v>1485</v>
      </c>
      <c r="C58" s="2">
        <v>44</v>
      </c>
      <c r="E58" s="2">
        <v>9</v>
      </c>
      <c r="F58" s="2">
        <v>145</v>
      </c>
      <c r="G58" s="2">
        <v>61</v>
      </c>
      <c r="I58" s="2">
        <v>1</v>
      </c>
      <c r="J58" s="2">
        <v>107</v>
      </c>
      <c r="L58" s="2">
        <v>4</v>
      </c>
      <c r="M58" s="2">
        <v>126</v>
      </c>
      <c r="N58" s="2">
        <v>544</v>
      </c>
      <c r="O58" s="2">
        <v>68</v>
      </c>
      <c r="P58" s="2">
        <v>7</v>
      </c>
      <c r="Q58" s="2">
        <v>29</v>
      </c>
      <c r="S58" s="2">
        <v>61</v>
      </c>
      <c r="U58" s="2">
        <v>1</v>
      </c>
      <c r="W58" s="2">
        <v>93</v>
      </c>
      <c r="X58" s="2">
        <v>2</v>
      </c>
      <c r="Z58" s="2">
        <f t="shared" si="2"/>
        <v>2787</v>
      </c>
    </row>
    <row r="59" spans="1:26" ht="12.75">
      <c r="A59" t="s">
        <v>128</v>
      </c>
      <c r="B59" s="10">
        <v>563</v>
      </c>
      <c r="C59" s="10"/>
      <c r="D59" s="10"/>
      <c r="E59" s="10">
        <v>46</v>
      </c>
      <c r="F59" s="10">
        <v>313</v>
      </c>
      <c r="G59" s="10"/>
      <c r="H59" s="10"/>
      <c r="I59" s="10">
        <v>7</v>
      </c>
      <c r="J59" s="10"/>
      <c r="K59" s="10">
        <v>5</v>
      </c>
      <c r="L59" s="10">
        <v>8</v>
      </c>
      <c r="M59" s="10">
        <v>168</v>
      </c>
      <c r="N59" s="10">
        <v>27</v>
      </c>
      <c r="O59" s="10">
        <v>2</v>
      </c>
      <c r="P59" s="10">
        <v>8</v>
      </c>
      <c r="Q59" s="10">
        <v>1</v>
      </c>
      <c r="R59" s="10">
        <v>1</v>
      </c>
      <c r="S59" s="10">
        <v>56</v>
      </c>
      <c r="T59" s="10"/>
      <c r="U59" s="10">
        <v>2</v>
      </c>
      <c r="V59" s="10"/>
      <c r="W59" s="10">
        <v>1</v>
      </c>
      <c r="X59" s="10"/>
      <c r="Y59" s="10"/>
      <c r="Z59" s="2">
        <f t="shared" si="2"/>
        <v>1208</v>
      </c>
    </row>
    <row r="60" spans="1:26" ht="12.75">
      <c r="A60" t="s">
        <v>129</v>
      </c>
      <c r="B60" s="2">
        <v>8</v>
      </c>
      <c r="E60" s="2">
        <v>4</v>
      </c>
      <c r="G60" s="2">
        <v>3</v>
      </c>
      <c r="I60" s="2">
        <v>5</v>
      </c>
      <c r="L60" s="2">
        <v>3</v>
      </c>
      <c r="M60" s="2">
        <v>41</v>
      </c>
      <c r="O60" s="2">
        <v>1</v>
      </c>
      <c r="P60" s="2">
        <v>359</v>
      </c>
      <c r="R60" s="2">
        <v>3</v>
      </c>
      <c r="S60" s="2">
        <v>1</v>
      </c>
      <c r="U60" s="2">
        <v>3</v>
      </c>
      <c r="X60" s="2">
        <v>1</v>
      </c>
      <c r="Z60" s="2">
        <f t="shared" si="2"/>
        <v>432</v>
      </c>
    </row>
    <row r="61" spans="1:26" ht="12.75">
      <c r="A61" t="s">
        <v>130</v>
      </c>
      <c r="B61" s="2">
        <v>15</v>
      </c>
      <c r="E61" s="2">
        <v>7</v>
      </c>
      <c r="I61" s="2">
        <v>2</v>
      </c>
      <c r="J61" s="2">
        <v>11</v>
      </c>
      <c r="P61" s="2">
        <v>1</v>
      </c>
      <c r="R61" s="2">
        <v>61</v>
      </c>
      <c r="S61" s="2">
        <v>4</v>
      </c>
      <c r="U61" s="2">
        <v>50</v>
      </c>
      <c r="X61" s="2">
        <v>1</v>
      </c>
      <c r="Y61" s="2">
        <v>3</v>
      </c>
      <c r="Z61" s="2">
        <f t="shared" si="2"/>
        <v>155</v>
      </c>
    </row>
    <row r="62" spans="1:26" ht="12.75">
      <c r="A62" t="s">
        <v>131</v>
      </c>
      <c r="B62" s="2">
        <v>15</v>
      </c>
      <c r="C62" s="2">
        <v>15</v>
      </c>
      <c r="E62" s="2">
        <v>43</v>
      </c>
      <c r="G62" s="2">
        <v>2</v>
      </c>
      <c r="I62" s="2">
        <v>2</v>
      </c>
      <c r="K62" s="2">
        <v>16</v>
      </c>
      <c r="M62" s="2">
        <v>2</v>
      </c>
      <c r="N62" s="2">
        <v>3</v>
      </c>
      <c r="O62" s="2">
        <v>18</v>
      </c>
      <c r="R62" s="2">
        <v>22</v>
      </c>
      <c r="S62" s="2">
        <v>7</v>
      </c>
      <c r="U62" s="2">
        <v>73</v>
      </c>
      <c r="W62" s="2">
        <v>1</v>
      </c>
      <c r="X62" s="2">
        <v>126</v>
      </c>
      <c r="Y62" s="2">
        <v>23</v>
      </c>
      <c r="Z62" s="2">
        <f t="shared" si="2"/>
        <v>368</v>
      </c>
    </row>
    <row r="63" spans="1:26" ht="12.75">
      <c r="A63" t="s">
        <v>132</v>
      </c>
      <c r="B63" s="2">
        <v>325</v>
      </c>
      <c r="F63" s="2">
        <v>82</v>
      </c>
      <c r="M63" s="2">
        <v>315</v>
      </c>
      <c r="Z63" s="2">
        <f t="shared" si="2"/>
        <v>722</v>
      </c>
    </row>
    <row r="64" spans="1:26" ht="12.75">
      <c r="A64" t="s">
        <v>133</v>
      </c>
      <c r="B64" s="2">
        <v>896</v>
      </c>
      <c r="D64" s="2">
        <v>1</v>
      </c>
      <c r="E64" s="2">
        <v>5</v>
      </c>
      <c r="F64" s="2">
        <v>136</v>
      </c>
      <c r="I64" s="2">
        <v>8</v>
      </c>
      <c r="M64" s="2">
        <v>167</v>
      </c>
      <c r="N64" s="2">
        <v>2</v>
      </c>
      <c r="P64" s="2">
        <v>1</v>
      </c>
      <c r="Q64" s="2">
        <v>33</v>
      </c>
      <c r="V64" s="2">
        <v>3</v>
      </c>
      <c r="W64" s="2">
        <v>32</v>
      </c>
      <c r="Z64" s="2">
        <f t="shared" si="2"/>
        <v>1284</v>
      </c>
    </row>
    <row r="65" spans="1:26" ht="12.75">
      <c r="A65" s="7" t="s">
        <v>134</v>
      </c>
      <c r="B65" s="2">
        <v>3</v>
      </c>
      <c r="N65" s="2">
        <v>1</v>
      </c>
      <c r="Z65" s="2">
        <f t="shared" si="2"/>
        <v>4</v>
      </c>
    </row>
    <row r="66" spans="1:26" ht="12.75">
      <c r="A66" t="s">
        <v>135</v>
      </c>
      <c r="B66" s="17">
        <v>1447</v>
      </c>
      <c r="C66" s="17"/>
      <c r="D66" s="17"/>
      <c r="E66" s="17"/>
      <c r="F66" s="17">
        <v>265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2</v>
      </c>
      <c r="W66" s="17"/>
      <c r="X66" s="17"/>
      <c r="Y66" s="17"/>
      <c r="Z66" s="2">
        <f t="shared" si="2"/>
        <v>1714</v>
      </c>
    </row>
    <row r="67" spans="1:26" ht="12.75">
      <c r="A67" t="s">
        <v>136</v>
      </c>
      <c r="B67" s="2">
        <v>1095</v>
      </c>
      <c r="F67" s="2">
        <v>67</v>
      </c>
      <c r="Q67" s="2">
        <v>3</v>
      </c>
      <c r="Z67" s="2">
        <f t="shared" si="2"/>
        <v>1165</v>
      </c>
    </row>
    <row r="68" spans="1:26" ht="12.75">
      <c r="A68" t="s">
        <v>137</v>
      </c>
      <c r="B68" s="2">
        <v>53</v>
      </c>
      <c r="F68" s="2">
        <v>8</v>
      </c>
      <c r="Z68" s="2">
        <f t="shared" si="2"/>
        <v>61</v>
      </c>
    </row>
    <row r="69" ht="12.75">
      <c r="Z69" s="2"/>
    </row>
    <row r="70" ht="12.75">
      <c r="Z70" s="2"/>
    </row>
    <row r="71" spans="1:26" ht="12.75">
      <c r="A71" s="7" t="s">
        <v>305</v>
      </c>
      <c r="Z71" s="2"/>
    </row>
    <row r="72" spans="1:26" ht="12.75">
      <c r="A72" t="s">
        <v>118</v>
      </c>
      <c r="Z72" s="2"/>
    </row>
    <row r="73" ht="12.75">
      <c r="Z73" s="2"/>
    </row>
    <row r="74" ht="12.75">
      <c r="Z74" s="2"/>
    </row>
    <row r="76" ht="12.75">
      <c r="A76" s="7"/>
    </row>
  </sheetData>
  <sheetProtection/>
  <printOptions/>
  <pageMargins left="0.75" right="0.75" top="1" bottom="1" header="0" footer="0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zoomScale="90" zoomScaleNormal="90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0.7109375" style="0" customWidth="1"/>
    <col min="2" max="27" width="8.7109375" style="0" customWidth="1"/>
  </cols>
  <sheetData>
    <row r="1" spans="1:26" ht="12.75">
      <c r="A1" s="1" t="s">
        <v>271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7" ht="71.25">
      <c r="B2" s="21" t="s">
        <v>213</v>
      </c>
      <c r="C2" s="3" t="s">
        <v>0</v>
      </c>
      <c r="D2" s="3" t="s">
        <v>9</v>
      </c>
      <c r="E2" s="3" t="s">
        <v>4</v>
      </c>
      <c r="F2" s="3" t="s">
        <v>3</v>
      </c>
      <c r="G2" s="3" t="s">
        <v>2</v>
      </c>
      <c r="H2" s="3" t="s">
        <v>13</v>
      </c>
      <c r="I2" s="3" t="s">
        <v>8</v>
      </c>
      <c r="J2" s="3" t="s">
        <v>6</v>
      </c>
      <c r="K2" s="3" t="s">
        <v>12</v>
      </c>
      <c r="L2" s="3" t="s">
        <v>7</v>
      </c>
      <c r="M2" s="3" t="s">
        <v>5</v>
      </c>
      <c r="N2" s="3" t="s">
        <v>1</v>
      </c>
      <c r="O2" s="3" t="s">
        <v>99</v>
      </c>
      <c r="P2" s="3" t="s">
        <v>11</v>
      </c>
      <c r="Q2" s="3" t="s">
        <v>212</v>
      </c>
      <c r="R2" s="3" t="s">
        <v>16</v>
      </c>
      <c r="S2" s="3" t="s">
        <v>25</v>
      </c>
      <c r="T2" s="3" t="s">
        <v>15</v>
      </c>
      <c r="U2" s="3" t="s">
        <v>17</v>
      </c>
      <c r="V2" s="3" t="s">
        <v>14</v>
      </c>
      <c r="W2" s="3" t="s">
        <v>24</v>
      </c>
      <c r="X2" s="3" t="s">
        <v>18</v>
      </c>
      <c r="Y2" s="3" t="s">
        <v>26</v>
      </c>
      <c r="Z2" s="3" t="s">
        <v>27</v>
      </c>
      <c r="AA2" s="4" t="s">
        <v>19</v>
      </c>
    </row>
    <row r="3" spans="1:27" ht="12.75">
      <c r="A3" t="s">
        <v>215</v>
      </c>
      <c r="B3" s="22">
        <v>2</v>
      </c>
      <c r="C3" s="22">
        <v>46417</v>
      </c>
      <c r="D3" s="22">
        <v>185</v>
      </c>
      <c r="E3" s="22">
        <v>12020</v>
      </c>
      <c r="F3" s="22">
        <v>3989</v>
      </c>
      <c r="G3" s="22">
        <v>8342</v>
      </c>
      <c r="H3" s="22">
        <v>745</v>
      </c>
      <c r="I3" s="22">
        <v>92</v>
      </c>
      <c r="J3" s="22">
        <v>3572</v>
      </c>
      <c r="K3" s="22">
        <v>2368</v>
      </c>
      <c r="L3" s="22">
        <v>528</v>
      </c>
      <c r="M3" s="22">
        <v>818</v>
      </c>
      <c r="N3" s="22">
        <v>21625</v>
      </c>
      <c r="O3" s="22">
        <v>1022</v>
      </c>
      <c r="P3" s="22">
        <v>1845</v>
      </c>
      <c r="Q3" s="22">
        <v>80</v>
      </c>
      <c r="R3" s="22">
        <v>8947</v>
      </c>
      <c r="S3" s="22">
        <v>618</v>
      </c>
      <c r="T3" s="22">
        <v>1112</v>
      </c>
      <c r="U3" s="22">
        <v>660</v>
      </c>
      <c r="V3" s="22">
        <v>1727</v>
      </c>
      <c r="W3" s="22">
        <v>336</v>
      </c>
      <c r="X3" s="22">
        <v>1685</v>
      </c>
      <c r="Y3" s="22">
        <v>58</v>
      </c>
      <c r="Z3" s="22">
        <v>6</v>
      </c>
      <c r="AA3" s="22">
        <f>SUM(B3:Z3)</f>
        <v>118799</v>
      </c>
    </row>
    <row r="4" spans="1:27" ht="12.75">
      <c r="A4" t="s">
        <v>216</v>
      </c>
      <c r="B4" s="22"/>
      <c r="C4" s="22">
        <v>30428</v>
      </c>
      <c r="D4" s="22">
        <v>33</v>
      </c>
      <c r="E4" s="22">
        <v>15526</v>
      </c>
      <c r="F4" s="22">
        <v>502</v>
      </c>
      <c r="G4" s="22">
        <v>2267</v>
      </c>
      <c r="H4" s="22">
        <v>86</v>
      </c>
      <c r="I4" s="22">
        <v>11</v>
      </c>
      <c r="J4" s="22">
        <v>332</v>
      </c>
      <c r="K4" s="22">
        <v>302</v>
      </c>
      <c r="L4" s="22">
        <v>45</v>
      </c>
      <c r="M4" s="22">
        <v>146</v>
      </c>
      <c r="N4" s="22">
        <v>24312</v>
      </c>
      <c r="O4" s="22">
        <v>349</v>
      </c>
      <c r="P4" s="22">
        <v>681</v>
      </c>
      <c r="Q4" s="22">
        <v>14</v>
      </c>
      <c r="R4" s="22">
        <v>2928</v>
      </c>
      <c r="S4" s="22">
        <v>37</v>
      </c>
      <c r="T4" s="22">
        <v>132</v>
      </c>
      <c r="U4" s="22">
        <v>349</v>
      </c>
      <c r="V4" s="22">
        <v>192</v>
      </c>
      <c r="W4" s="22">
        <v>29</v>
      </c>
      <c r="X4" s="22">
        <v>115</v>
      </c>
      <c r="Y4" s="22">
        <v>5</v>
      </c>
      <c r="Z4" s="22"/>
      <c r="AA4" s="22">
        <f aca="true" t="shared" si="0" ref="AA4:AA61">SUM(B4:Z4)</f>
        <v>78821</v>
      </c>
    </row>
    <row r="5" spans="1:27" ht="12.75">
      <c r="A5" t="s">
        <v>217</v>
      </c>
      <c r="B5" s="22">
        <v>7</v>
      </c>
      <c r="C5" s="22">
        <v>52109</v>
      </c>
      <c r="D5" s="22">
        <v>2024</v>
      </c>
      <c r="E5" s="22">
        <v>20934</v>
      </c>
      <c r="F5" s="22">
        <v>18260</v>
      </c>
      <c r="G5" s="22">
        <v>12116</v>
      </c>
      <c r="H5" s="22">
        <v>3708</v>
      </c>
      <c r="I5" s="22">
        <v>1606</v>
      </c>
      <c r="J5" s="22">
        <v>18340</v>
      </c>
      <c r="K5" s="22">
        <v>5187</v>
      </c>
      <c r="L5" s="22">
        <v>5550</v>
      </c>
      <c r="M5" s="22">
        <v>4101</v>
      </c>
      <c r="N5" s="22">
        <v>27196</v>
      </c>
      <c r="O5" s="22">
        <v>5339</v>
      </c>
      <c r="P5" s="22">
        <v>17218</v>
      </c>
      <c r="Q5" s="22">
        <v>447</v>
      </c>
      <c r="R5" s="22">
        <v>21332</v>
      </c>
      <c r="S5" s="22">
        <v>1360</v>
      </c>
      <c r="T5" s="22">
        <v>3957</v>
      </c>
      <c r="U5" s="22">
        <v>2407</v>
      </c>
      <c r="V5" s="22">
        <v>6342</v>
      </c>
      <c r="W5" s="22">
        <v>1172</v>
      </c>
      <c r="X5" s="22">
        <v>4574</v>
      </c>
      <c r="Y5" s="22">
        <v>312</v>
      </c>
      <c r="Z5" s="22">
        <v>41</v>
      </c>
      <c r="AA5" s="22">
        <f t="shared" si="0"/>
        <v>235639</v>
      </c>
    </row>
    <row r="6" spans="1:27" ht="12.75">
      <c r="A6" t="s">
        <v>218</v>
      </c>
      <c r="B6" s="22">
        <v>4</v>
      </c>
      <c r="C6" s="22">
        <v>38118</v>
      </c>
      <c r="D6" s="22">
        <v>3271</v>
      </c>
      <c r="E6" s="22">
        <v>16786</v>
      </c>
      <c r="F6" s="22">
        <v>16369</v>
      </c>
      <c r="G6" s="22">
        <v>25909</v>
      </c>
      <c r="H6" s="22">
        <v>3655</v>
      </c>
      <c r="I6" s="22">
        <v>3257</v>
      </c>
      <c r="J6" s="22">
        <v>22436</v>
      </c>
      <c r="K6" s="22">
        <v>6510</v>
      </c>
      <c r="L6" s="22">
        <v>9721</v>
      </c>
      <c r="M6" s="22">
        <v>3256</v>
      </c>
      <c r="N6" s="22">
        <v>19243</v>
      </c>
      <c r="O6" s="22">
        <v>5515</v>
      </c>
      <c r="P6" s="22">
        <v>20094</v>
      </c>
      <c r="Q6" s="22">
        <v>312</v>
      </c>
      <c r="R6" s="22">
        <v>15626</v>
      </c>
      <c r="S6" s="22">
        <v>1112</v>
      </c>
      <c r="T6" s="22">
        <v>3124</v>
      </c>
      <c r="U6" s="22">
        <v>1623</v>
      </c>
      <c r="V6" s="22">
        <v>8005</v>
      </c>
      <c r="W6" s="22">
        <v>1024</v>
      </c>
      <c r="X6" s="22">
        <v>3917</v>
      </c>
      <c r="Y6" s="22">
        <v>285</v>
      </c>
      <c r="Z6" s="22">
        <v>48</v>
      </c>
      <c r="AA6" s="22">
        <f t="shared" si="0"/>
        <v>229220</v>
      </c>
    </row>
    <row r="7" spans="1:27" ht="12.75">
      <c r="A7" t="s">
        <v>219</v>
      </c>
      <c r="B7" s="22"/>
      <c r="C7" s="22">
        <v>63734</v>
      </c>
      <c r="D7" s="22">
        <v>95</v>
      </c>
      <c r="E7" s="22">
        <v>42707</v>
      </c>
      <c r="F7" s="22">
        <v>624</v>
      </c>
      <c r="G7" s="22">
        <v>15113</v>
      </c>
      <c r="H7" s="22">
        <v>74</v>
      </c>
      <c r="I7" s="22">
        <v>20</v>
      </c>
      <c r="J7" s="22">
        <v>633</v>
      </c>
      <c r="K7" s="22">
        <v>318</v>
      </c>
      <c r="L7" s="22">
        <v>272</v>
      </c>
      <c r="M7" s="22">
        <v>1255</v>
      </c>
      <c r="N7" s="22">
        <v>42838</v>
      </c>
      <c r="O7" s="22">
        <v>1021</v>
      </c>
      <c r="P7" s="22">
        <v>506</v>
      </c>
      <c r="Q7" s="22">
        <v>8</v>
      </c>
      <c r="R7" s="22">
        <v>3270</v>
      </c>
      <c r="S7" s="22">
        <v>73</v>
      </c>
      <c r="T7" s="22">
        <v>101</v>
      </c>
      <c r="U7" s="22">
        <v>7740</v>
      </c>
      <c r="V7" s="22">
        <v>183</v>
      </c>
      <c r="W7" s="22">
        <v>34</v>
      </c>
      <c r="X7" s="22">
        <v>165</v>
      </c>
      <c r="Y7" s="22">
        <v>37</v>
      </c>
      <c r="Z7" s="22">
        <v>10</v>
      </c>
      <c r="AA7" s="22">
        <f t="shared" si="0"/>
        <v>180831</v>
      </c>
    </row>
    <row r="8" spans="1:27" ht="12.75">
      <c r="A8" t="s">
        <v>220</v>
      </c>
      <c r="B8" s="22"/>
      <c r="C8" s="22">
        <v>18227</v>
      </c>
      <c r="D8" s="22">
        <v>9</v>
      </c>
      <c r="E8" s="22">
        <v>14317</v>
      </c>
      <c r="F8" s="22">
        <v>175</v>
      </c>
      <c r="G8" s="22">
        <v>852</v>
      </c>
      <c r="H8" s="22">
        <v>9</v>
      </c>
      <c r="I8" s="22">
        <v>1</v>
      </c>
      <c r="J8" s="22">
        <v>84</v>
      </c>
      <c r="K8" s="22">
        <v>22</v>
      </c>
      <c r="L8" s="22">
        <v>24</v>
      </c>
      <c r="M8" s="22">
        <v>58</v>
      </c>
      <c r="N8" s="22">
        <v>10213</v>
      </c>
      <c r="O8" s="22">
        <v>302</v>
      </c>
      <c r="P8" s="22">
        <v>50</v>
      </c>
      <c r="Q8" s="22">
        <v>5</v>
      </c>
      <c r="R8" s="22">
        <v>289</v>
      </c>
      <c r="S8" s="22">
        <v>8</v>
      </c>
      <c r="T8" s="22">
        <v>6</v>
      </c>
      <c r="U8" s="22">
        <v>1869</v>
      </c>
      <c r="V8" s="22">
        <v>52</v>
      </c>
      <c r="W8" s="22">
        <v>11</v>
      </c>
      <c r="X8" s="22">
        <v>35</v>
      </c>
      <c r="Y8" s="22">
        <v>18</v>
      </c>
      <c r="Z8" s="22">
        <v>4</v>
      </c>
      <c r="AA8" s="22">
        <f t="shared" si="0"/>
        <v>46640</v>
      </c>
    </row>
    <row r="9" spans="1:27" ht="12.75">
      <c r="A9" t="s">
        <v>221</v>
      </c>
      <c r="B9" s="22"/>
      <c r="C9" s="22">
        <v>6068</v>
      </c>
      <c r="D9" s="22">
        <v>7</v>
      </c>
      <c r="E9" s="22">
        <v>2649</v>
      </c>
      <c r="F9" s="22">
        <v>135</v>
      </c>
      <c r="G9" s="22">
        <v>983</v>
      </c>
      <c r="H9" s="22">
        <v>8</v>
      </c>
      <c r="I9" s="22"/>
      <c r="J9" s="22">
        <v>134</v>
      </c>
      <c r="K9" s="22">
        <v>16</v>
      </c>
      <c r="L9" s="22">
        <v>21</v>
      </c>
      <c r="M9" s="22">
        <v>39</v>
      </c>
      <c r="N9" s="22">
        <v>3069</v>
      </c>
      <c r="O9" s="22">
        <v>37</v>
      </c>
      <c r="P9" s="22">
        <v>44</v>
      </c>
      <c r="Q9" s="22"/>
      <c r="R9" s="22">
        <v>73</v>
      </c>
      <c r="S9" s="22">
        <v>4</v>
      </c>
      <c r="T9" s="22">
        <v>6</v>
      </c>
      <c r="U9" s="22">
        <v>233</v>
      </c>
      <c r="V9" s="22">
        <v>20</v>
      </c>
      <c r="W9" s="22">
        <v>2</v>
      </c>
      <c r="X9" s="22">
        <v>22</v>
      </c>
      <c r="Y9" s="22">
        <v>2</v>
      </c>
      <c r="Z9" s="22"/>
      <c r="AA9" s="22">
        <f t="shared" si="0"/>
        <v>13572</v>
      </c>
    </row>
    <row r="10" spans="1:27" ht="12.75">
      <c r="A10" t="s">
        <v>222</v>
      </c>
      <c r="B10" s="22"/>
      <c r="C10" s="22">
        <v>1300</v>
      </c>
      <c r="D10" s="22">
        <v>23</v>
      </c>
      <c r="E10" s="22">
        <v>912</v>
      </c>
      <c r="F10" s="22">
        <v>307</v>
      </c>
      <c r="G10" s="22">
        <v>465</v>
      </c>
      <c r="H10" s="22">
        <v>38</v>
      </c>
      <c r="I10" s="22">
        <v>19</v>
      </c>
      <c r="J10" s="22">
        <v>175</v>
      </c>
      <c r="K10" s="22">
        <v>166</v>
      </c>
      <c r="L10" s="22">
        <v>104</v>
      </c>
      <c r="M10" s="22">
        <v>104</v>
      </c>
      <c r="N10" s="22">
        <v>593</v>
      </c>
      <c r="O10" s="22">
        <v>394</v>
      </c>
      <c r="P10" s="22">
        <v>422</v>
      </c>
      <c r="Q10" s="22">
        <v>24</v>
      </c>
      <c r="R10" s="22">
        <v>244</v>
      </c>
      <c r="S10" s="22">
        <v>36</v>
      </c>
      <c r="T10" s="22">
        <v>32</v>
      </c>
      <c r="U10" s="22">
        <v>52</v>
      </c>
      <c r="V10" s="22">
        <v>130</v>
      </c>
      <c r="W10" s="22">
        <v>26</v>
      </c>
      <c r="X10" s="22">
        <v>92</v>
      </c>
      <c r="Y10" s="22">
        <v>22</v>
      </c>
      <c r="Z10" s="22">
        <v>5</v>
      </c>
      <c r="AA10" s="22">
        <f t="shared" si="0"/>
        <v>5685</v>
      </c>
    </row>
    <row r="11" spans="1:27" ht="12.75">
      <c r="A11" t="s">
        <v>223</v>
      </c>
      <c r="B11" s="22"/>
      <c r="C11" s="22">
        <v>935</v>
      </c>
      <c r="D11" s="22">
        <v>23</v>
      </c>
      <c r="E11" s="22">
        <v>2642</v>
      </c>
      <c r="F11" s="22">
        <v>280</v>
      </c>
      <c r="G11" s="22">
        <v>349</v>
      </c>
      <c r="H11" s="22">
        <v>310</v>
      </c>
      <c r="I11" s="22">
        <v>3</v>
      </c>
      <c r="J11" s="22">
        <v>251</v>
      </c>
      <c r="K11" s="22">
        <v>1926</v>
      </c>
      <c r="L11" s="22">
        <v>45</v>
      </c>
      <c r="M11" s="22">
        <v>911</v>
      </c>
      <c r="N11" s="22">
        <v>1154</v>
      </c>
      <c r="O11" s="22">
        <v>786</v>
      </c>
      <c r="P11" s="22">
        <v>908</v>
      </c>
      <c r="Q11" s="22">
        <v>5</v>
      </c>
      <c r="R11" s="22">
        <v>546</v>
      </c>
      <c r="S11" s="22">
        <v>23</v>
      </c>
      <c r="T11" s="22">
        <v>42</v>
      </c>
      <c r="U11" s="22">
        <v>241</v>
      </c>
      <c r="V11" s="22">
        <v>24</v>
      </c>
      <c r="W11" s="22">
        <v>18</v>
      </c>
      <c r="X11" s="22">
        <v>107</v>
      </c>
      <c r="Y11" s="22">
        <v>7</v>
      </c>
      <c r="Z11" s="22">
        <v>5</v>
      </c>
      <c r="AA11" s="22">
        <f t="shared" si="0"/>
        <v>11541</v>
      </c>
    </row>
    <row r="12" spans="1:27" ht="12.75">
      <c r="A12" t="s">
        <v>224</v>
      </c>
      <c r="B12" s="22"/>
      <c r="C12" s="22">
        <v>1717</v>
      </c>
      <c r="D12" s="22">
        <v>2</v>
      </c>
      <c r="E12" s="22">
        <v>823</v>
      </c>
      <c r="F12" s="22">
        <v>153</v>
      </c>
      <c r="G12" s="22">
        <v>122</v>
      </c>
      <c r="H12" s="22">
        <v>60</v>
      </c>
      <c r="I12" s="22">
        <v>4</v>
      </c>
      <c r="J12" s="22">
        <v>41</v>
      </c>
      <c r="K12" s="22">
        <v>91</v>
      </c>
      <c r="L12" s="22">
        <v>10</v>
      </c>
      <c r="M12" s="22">
        <v>271</v>
      </c>
      <c r="N12" s="22">
        <v>1823</v>
      </c>
      <c r="O12" s="22">
        <v>301</v>
      </c>
      <c r="P12" s="22">
        <v>81</v>
      </c>
      <c r="Q12" s="22">
        <v>8</v>
      </c>
      <c r="R12" s="22">
        <v>108</v>
      </c>
      <c r="S12" s="22">
        <v>5</v>
      </c>
      <c r="T12" s="22">
        <v>1</v>
      </c>
      <c r="U12" s="22">
        <v>604</v>
      </c>
      <c r="V12" s="22">
        <v>16</v>
      </c>
      <c r="W12" s="22">
        <v>2</v>
      </c>
      <c r="X12" s="22">
        <v>54</v>
      </c>
      <c r="Y12" s="22">
        <v>4</v>
      </c>
      <c r="Z12" s="22">
        <v>1</v>
      </c>
      <c r="AA12" s="22">
        <f t="shared" si="0"/>
        <v>6302</v>
      </c>
    </row>
    <row r="13" spans="1:27" ht="12.75">
      <c r="A13" t="s">
        <v>225</v>
      </c>
      <c r="B13" s="22"/>
      <c r="C13" s="22">
        <v>6056</v>
      </c>
      <c r="D13" s="22">
        <v>14</v>
      </c>
      <c r="E13" s="22">
        <v>4839</v>
      </c>
      <c r="F13" s="22">
        <v>275</v>
      </c>
      <c r="G13" s="22">
        <v>1378</v>
      </c>
      <c r="H13" s="22">
        <v>88</v>
      </c>
      <c r="I13" s="22"/>
      <c r="J13" s="22">
        <v>142</v>
      </c>
      <c r="K13" s="22">
        <v>100</v>
      </c>
      <c r="L13" s="22">
        <v>47</v>
      </c>
      <c r="M13" s="22">
        <v>57</v>
      </c>
      <c r="N13" s="22">
        <v>2589</v>
      </c>
      <c r="O13" s="22">
        <v>83</v>
      </c>
      <c r="P13" s="22">
        <v>328</v>
      </c>
      <c r="Q13" s="22">
        <v>80</v>
      </c>
      <c r="R13" s="22">
        <v>219</v>
      </c>
      <c r="S13" s="22">
        <v>20</v>
      </c>
      <c r="T13" s="22">
        <v>9</v>
      </c>
      <c r="U13" s="22">
        <v>946</v>
      </c>
      <c r="V13" s="22">
        <v>42</v>
      </c>
      <c r="W13" s="22">
        <v>11</v>
      </c>
      <c r="X13" s="22">
        <v>73</v>
      </c>
      <c r="Y13" s="22">
        <v>27</v>
      </c>
      <c r="Z13" s="22">
        <v>1</v>
      </c>
      <c r="AA13" s="22">
        <f t="shared" si="0"/>
        <v>17424</v>
      </c>
    </row>
    <row r="14" spans="1:27" ht="12.75">
      <c r="A14" t="s">
        <v>214</v>
      </c>
      <c r="B14" s="22"/>
      <c r="C14" s="22">
        <v>1219</v>
      </c>
      <c r="D14" s="22">
        <v>13</v>
      </c>
      <c r="E14" s="22">
        <v>912</v>
      </c>
      <c r="F14" s="22">
        <v>189</v>
      </c>
      <c r="G14" s="22">
        <v>594</v>
      </c>
      <c r="H14" s="22">
        <v>82</v>
      </c>
      <c r="I14" s="22">
        <v>22</v>
      </c>
      <c r="J14" s="22">
        <v>580</v>
      </c>
      <c r="K14" s="22">
        <v>117</v>
      </c>
      <c r="L14" s="22">
        <v>85</v>
      </c>
      <c r="M14" s="22">
        <v>16</v>
      </c>
      <c r="N14" s="22">
        <v>645</v>
      </c>
      <c r="O14" s="22">
        <v>39</v>
      </c>
      <c r="P14" s="22">
        <v>368</v>
      </c>
      <c r="Q14" s="22">
        <v>8</v>
      </c>
      <c r="R14" s="22">
        <v>173</v>
      </c>
      <c r="S14" s="22">
        <v>67</v>
      </c>
      <c r="T14" s="22">
        <v>23</v>
      </c>
      <c r="U14" s="22">
        <v>87</v>
      </c>
      <c r="V14" s="22">
        <v>406</v>
      </c>
      <c r="W14" s="22">
        <v>43</v>
      </c>
      <c r="X14" s="22">
        <v>118</v>
      </c>
      <c r="Y14" s="22">
        <v>11</v>
      </c>
      <c r="Z14" s="22">
        <v>2</v>
      </c>
      <c r="AA14" s="22">
        <f t="shared" si="0"/>
        <v>5819</v>
      </c>
    </row>
    <row r="15" spans="1:27" ht="12.75">
      <c r="A15" t="s">
        <v>226</v>
      </c>
      <c r="B15" s="22"/>
      <c r="C15" s="22">
        <v>4508</v>
      </c>
      <c r="D15" s="22">
        <v>3</v>
      </c>
      <c r="E15" s="22">
        <v>648</v>
      </c>
      <c r="F15" s="22">
        <v>39</v>
      </c>
      <c r="G15" s="22">
        <v>1397</v>
      </c>
      <c r="H15" s="22">
        <v>2</v>
      </c>
      <c r="I15" s="22">
        <v>5</v>
      </c>
      <c r="J15" s="22">
        <v>35</v>
      </c>
      <c r="K15" s="22">
        <v>38</v>
      </c>
      <c r="L15" s="22">
        <v>24</v>
      </c>
      <c r="M15" s="22">
        <v>28</v>
      </c>
      <c r="N15" s="22">
        <v>635</v>
      </c>
      <c r="O15" s="22">
        <v>22</v>
      </c>
      <c r="P15" s="22">
        <v>20</v>
      </c>
      <c r="Q15" s="22"/>
      <c r="R15" s="22">
        <v>35</v>
      </c>
      <c r="S15" s="22">
        <v>15</v>
      </c>
      <c r="T15" s="22">
        <v>9</v>
      </c>
      <c r="U15" s="22">
        <v>315</v>
      </c>
      <c r="V15" s="22">
        <v>323</v>
      </c>
      <c r="W15" s="22">
        <v>9</v>
      </c>
      <c r="X15" s="22">
        <v>42</v>
      </c>
      <c r="Y15" s="22"/>
      <c r="Z15" s="22"/>
      <c r="AA15" s="22">
        <f t="shared" si="0"/>
        <v>8152</v>
      </c>
    </row>
    <row r="16" spans="1:27" ht="12.75">
      <c r="A16" t="s">
        <v>227</v>
      </c>
      <c r="B16" s="22"/>
      <c r="C16" s="22">
        <v>1615</v>
      </c>
      <c r="D16" s="22"/>
      <c r="E16" s="22">
        <v>961</v>
      </c>
      <c r="F16" s="22">
        <v>26</v>
      </c>
      <c r="G16" s="22">
        <v>336</v>
      </c>
      <c r="H16" s="22">
        <v>4</v>
      </c>
      <c r="I16" s="22"/>
      <c r="J16" s="22">
        <v>42</v>
      </c>
      <c r="K16" s="22">
        <v>4</v>
      </c>
      <c r="L16" s="22">
        <v>4</v>
      </c>
      <c r="M16" s="22">
        <v>4</v>
      </c>
      <c r="N16" s="22">
        <v>844</v>
      </c>
      <c r="O16" s="22">
        <v>14</v>
      </c>
      <c r="P16" s="22">
        <v>77</v>
      </c>
      <c r="Q16" s="22"/>
      <c r="R16" s="22">
        <v>14</v>
      </c>
      <c r="S16" s="22">
        <v>4</v>
      </c>
      <c r="T16" s="22">
        <v>5</v>
      </c>
      <c r="U16" s="22">
        <v>2945</v>
      </c>
      <c r="V16" s="22">
        <v>3</v>
      </c>
      <c r="W16" s="22"/>
      <c r="X16" s="22">
        <v>9</v>
      </c>
      <c r="Y16" s="22">
        <v>1</v>
      </c>
      <c r="Z16" s="22">
        <v>1</v>
      </c>
      <c r="AA16" s="22">
        <f t="shared" si="0"/>
        <v>6913</v>
      </c>
    </row>
    <row r="17" spans="1:27" ht="12.75">
      <c r="A17" t="s">
        <v>228</v>
      </c>
      <c r="B17" s="22"/>
      <c r="C17" s="22">
        <v>20538</v>
      </c>
      <c r="D17" s="22">
        <v>81</v>
      </c>
      <c r="E17" s="22">
        <v>13464</v>
      </c>
      <c r="F17" s="22">
        <v>52</v>
      </c>
      <c r="G17" s="22">
        <v>3031</v>
      </c>
      <c r="H17" s="22">
        <v>24</v>
      </c>
      <c r="I17" s="22">
        <v>30</v>
      </c>
      <c r="J17" s="22">
        <v>157</v>
      </c>
      <c r="K17" s="22">
        <v>18</v>
      </c>
      <c r="L17" s="22">
        <v>31</v>
      </c>
      <c r="M17" s="22">
        <v>94</v>
      </c>
      <c r="N17" s="22">
        <v>6010</v>
      </c>
      <c r="O17" s="22">
        <v>202</v>
      </c>
      <c r="P17" s="22">
        <v>2</v>
      </c>
      <c r="Q17" s="22">
        <v>9</v>
      </c>
      <c r="R17" s="22">
        <v>80</v>
      </c>
      <c r="S17" s="22">
        <v>63</v>
      </c>
      <c r="T17" s="22"/>
      <c r="U17" s="22">
        <v>210</v>
      </c>
      <c r="V17" s="22">
        <v>189</v>
      </c>
      <c r="W17" s="22">
        <v>25</v>
      </c>
      <c r="X17" s="22">
        <v>61</v>
      </c>
      <c r="Y17" s="22">
        <v>8</v>
      </c>
      <c r="Z17" s="22"/>
      <c r="AA17" s="22">
        <f t="shared" si="0"/>
        <v>44379</v>
      </c>
    </row>
    <row r="18" spans="1:27" ht="12.75">
      <c r="A18" t="s">
        <v>229</v>
      </c>
      <c r="B18" s="22"/>
      <c r="C18" s="22">
        <v>3743</v>
      </c>
      <c r="D18" s="22">
        <v>185</v>
      </c>
      <c r="E18" s="22">
        <v>1464</v>
      </c>
      <c r="F18" s="22">
        <v>1770</v>
      </c>
      <c r="G18" s="22">
        <v>834</v>
      </c>
      <c r="H18" s="22">
        <v>1044</v>
      </c>
      <c r="I18" s="22">
        <v>38</v>
      </c>
      <c r="J18" s="22">
        <v>1392</v>
      </c>
      <c r="K18" s="22">
        <v>1505</v>
      </c>
      <c r="L18" s="22">
        <v>348</v>
      </c>
      <c r="M18" s="22">
        <v>92</v>
      </c>
      <c r="N18" s="22">
        <v>2138</v>
      </c>
      <c r="O18" s="22">
        <v>532</v>
      </c>
      <c r="P18" s="22">
        <v>1335</v>
      </c>
      <c r="Q18" s="22">
        <v>8</v>
      </c>
      <c r="R18" s="22">
        <v>5922</v>
      </c>
      <c r="S18" s="22">
        <v>53</v>
      </c>
      <c r="T18" s="22">
        <v>510</v>
      </c>
      <c r="U18" s="22">
        <v>81</v>
      </c>
      <c r="V18" s="22">
        <v>677</v>
      </c>
      <c r="W18" s="22">
        <v>127</v>
      </c>
      <c r="X18" s="22">
        <v>764</v>
      </c>
      <c r="Y18" s="22">
        <v>9</v>
      </c>
      <c r="Z18" s="22"/>
      <c r="AA18" s="22">
        <f t="shared" si="0"/>
        <v>24571</v>
      </c>
    </row>
    <row r="19" spans="1:27" ht="12.75">
      <c r="A19" t="s">
        <v>230</v>
      </c>
      <c r="B19" s="22"/>
      <c r="C19" s="22">
        <v>4595</v>
      </c>
      <c r="D19" s="22">
        <v>54</v>
      </c>
      <c r="E19" s="22">
        <v>3249</v>
      </c>
      <c r="F19" s="22">
        <v>303</v>
      </c>
      <c r="G19" s="22">
        <v>305</v>
      </c>
      <c r="H19" s="22">
        <v>77</v>
      </c>
      <c r="I19" s="22">
        <v>15</v>
      </c>
      <c r="J19" s="22">
        <v>136</v>
      </c>
      <c r="K19" s="22">
        <v>128</v>
      </c>
      <c r="L19" s="22">
        <v>87</v>
      </c>
      <c r="M19" s="22">
        <v>48</v>
      </c>
      <c r="N19" s="22">
        <v>3101</v>
      </c>
      <c r="O19" s="22">
        <v>111</v>
      </c>
      <c r="P19" s="22">
        <v>322</v>
      </c>
      <c r="Q19" s="22">
        <v>4</v>
      </c>
      <c r="R19" s="22">
        <v>9180</v>
      </c>
      <c r="S19" s="22">
        <v>20</v>
      </c>
      <c r="T19" s="22">
        <v>255</v>
      </c>
      <c r="U19" s="22">
        <v>129</v>
      </c>
      <c r="V19" s="22">
        <v>348</v>
      </c>
      <c r="W19" s="22">
        <v>15</v>
      </c>
      <c r="X19" s="22">
        <v>93</v>
      </c>
      <c r="Y19" s="22">
        <v>1</v>
      </c>
      <c r="Z19" s="22"/>
      <c r="AA19" s="22">
        <f t="shared" si="0"/>
        <v>22576</v>
      </c>
    </row>
    <row r="20" spans="1:27" ht="12.75">
      <c r="A20" t="s">
        <v>231</v>
      </c>
      <c r="B20" s="22"/>
      <c r="C20" s="22">
        <v>406</v>
      </c>
      <c r="D20" s="22">
        <v>3</v>
      </c>
      <c r="E20" s="22">
        <v>170</v>
      </c>
      <c r="F20" s="22">
        <v>32</v>
      </c>
      <c r="G20" s="22">
        <v>46</v>
      </c>
      <c r="H20" s="22">
        <v>15</v>
      </c>
      <c r="I20" s="22">
        <v>2</v>
      </c>
      <c r="J20" s="22">
        <v>66</v>
      </c>
      <c r="K20" s="22">
        <v>12</v>
      </c>
      <c r="L20" s="22">
        <v>2</v>
      </c>
      <c r="M20" s="22">
        <v>5</v>
      </c>
      <c r="N20" s="22">
        <v>511</v>
      </c>
      <c r="O20" s="22">
        <v>6</v>
      </c>
      <c r="P20" s="22">
        <v>30</v>
      </c>
      <c r="Q20" s="22">
        <v>2</v>
      </c>
      <c r="R20" s="22">
        <v>542</v>
      </c>
      <c r="S20" s="22">
        <v>2</v>
      </c>
      <c r="T20" s="22">
        <v>8</v>
      </c>
      <c r="U20" s="22">
        <v>46</v>
      </c>
      <c r="V20" s="22">
        <v>340</v>
      </c>
      <c r="W20" s="22">
        <v>1</v>
      </c>
      <c r="X20" s="22">
        <v>9</v>
      </c>
      <c r="Y20" s="22">
        <v>1</v>
      </c>
      <c r="Z20" s="22"/>
      <c r="AA20" s="22">
        <f t="shared" si="0"/>
        <v>2257</v>
      </c>
    </row>
    <row r="21" spans="1:27" ht="12.75">
      <c r="A21" t="s">
        <v>232</v>
      </c>
      <c r="B21" s="22"/>
      <c r="C21" s="22">
        <v>28742</v>
      </c>
      <c r="D21" s="22">
        <v>79</v>
      </c>
      <c r="E21" s="22">
        <v>5695</v>
      </c>
      <c r="F21" s="22">
        <v>1962</v>
      </c>
      <c r="G21" s="22">
        <v>13671</v>
      </c>
      <c r="H21" s="22">
        <v>151</v>
      </c>
      <c r="I21" s="22">
        <v>50</v>
      </c>
      <c r="J21" s="22">
        <v>790</v>
      </c>
      <c r="K21" s="22">
        <v>542</v>
      </c>
      <c r="L21" s="22">
        <v>229</v>
      </c>
      <c r="M21" s="22">
        <v>606</v>
      </c>
      <c r="N21" s="22">
        <v>12229</v>
      </c>
      <c r="O21" s="22">
        <v>447</v>
      </c>
      <c r="P21" s="22">
        <v>677</v>
      </c>
      <c r="Q21" s="22">
        <v>1</v>
      </c>
      <c r="R21" s="22">
        <v>1664</v>
      </c>
      <c r="S21" s="22">
        <v>11</v>
      </c>
      <c r="T21" s="22">
        <v>288</v>
      </c>
      <c r="U21" s="22">
        <v>1389</v>
      </c>
      <c r="V21" s="22">
        <v>1495</v>
      </c>
      <c r="W21" s="22">
        <v>58</v>
      </c>
      <c r="X21" s="22">
        <v>384</v>
      </c>
      <c r="Y21" s="22">
        <v>12</v>
      </c>
      <c r="Z21" s="22"/>
      <c r="AA21" s="22">
        <f t="shared" si="0"/>
        <v>71172</v>
      </c>
    </row>
    <row r="22" spans="1:27" ht="12.75">
      <c r="A22" t="s">
        <v>233</v>
      </c>
      <c r="B22" s="22"/>
      <c r="C22" s="22">
        <v>1847</v>
      </c>
      <c r="D22" s="22">
        <v>3</v>
      </c>
      <c r="E22" s="22">
        <v>519</v>
      </c>
      <c r="F22" s="22">
        <v>106</v>
      </c>
      <c r="G22" s="22">
        <v>1073</v>
      </c>
      <c r="H22" s="22">
        <v>21</v>
      </c>
      <c r="I22" s="22"/>
      <c r="J22" s="22">
        <v>153</v>
      </c>
      <c r="K22" s="22">
        <v>45</v>
      </c>
      <c r="L22" s="22">
        <v>14</v>
      </c>
      <c r="M22" s="22">
        <v>70</v>
      </c>
      <c r="N22" s="22">
        <v>1100</v>
      </c>
      <c r="O22" s="22">
        <v>54</v>
      </c>
      <c r="P22" s="22">
        <v>85</v>
      </c>
      <c r="Q22" s="22">
        <v>1</v>
      </c>
      <c r="R22" s="22">
        <v>70</v>
      </c>
      <c r="S22" s="22">
        <v>3</v>
      </c>
      <c r="T22" s="22">
        <v>9</v>
      </c>
      <c r="U22" s="22">
        <v>109</v>
      </c>
      <c r="V22" s="22">
        <v>319</v>
      </c>
      <c r="W22" s="22">
        <v>3</v>
      </c>
      <c r="X22" s="22">
        <v>32</v>
      </c>
      <c r="Y22" s="22">
        <v>4</v>
      </c>
      <c r="Z22" s="22"/>
      <c r="AA22" s="22">
        <f t="shared" si="0"/>
        <v>5640</v>
      </c>
    </row>
    <row r="23" spans="1:27" ht="12.75">
      <c r="A23" t="s">
        <v>234</v>
      </c>
      <c r="B23" s="22">
        <v>1</v>
      </c>
      <c r="C23" s="22">
        <v>693</v>
      </c>
      <c r="D23" s="22">
        <v>45</v>
      </c>
      <c r="E23" s="22">
        <v>391</v>
      </c>
      <c r="F23" s="22">
        <v>1126</v>
      </c>
      <c r="G23" s="22">
        <v>601</v>
      </c>
      <c r="H23" s="22">
        <v>33</v>
      </c>
      <c r="I23" s="22">
        <v>64</v>
      </c>
      <c r="J23" s="22">
        <v>345</v>
      </c>
      <c r="K23" s="22">
        <v>236</v>
      </c>
      <c r="L23" s="22">
        <v>108</v>
      </c>
      <c r="M23" s="22">
        <v>76</v>
      </c>
      <c r="N23" s="22">
        <v>621</v>
      </c>
      <c r="O23" s="22">
        <v>257</v>
      </c>
      <c r="P23" s="22">
        <v>89</v>
      </c>
      <c r="Q23" s="22">
        <v>218</v>
      </c>
      <c r="R23" s="22">
        <v>102</v>
      </c>
      <c r="S23" s="22">
        <v>76</v>
      </c>
      <c r="T23" s="22">
        <v>16</v>
      </c>
      <c r="U23" s="22">
        <v>43</v>
      </c>
      <c r="V23" s="22">
        <v>327</v>
      </c>
      <c r="W23" s="22">
        <v>75</v>
      </c>
      <c r="X23" s="22">
        <v>179</v>
      </c>
      <c r="Y23" s="22">
        <v>549</v>
      </c>
      <c r="Z23" s="22">
        <v>26</v>
      </c>
      <c r="AA23" s="22">
        <f t="shared" si="0"/>
        <v>6297</v>
      </c>
    </row>
    <row r="24" spans="1:27" ht="12.75">
      <c r="A24" t="s">
        <v>235</v>
      </c>
      <c r="B24" s="22"/>
      <c r="C24" s="22">
        <v>762</v>
      </c>
      <c r="D24" s="22">
        <v>29</v>
      </c>
      <c r="E24" s="22">
        <v>513</v>
      </c>
      <c r="F24" s="22">
        <v>84</v>
      </c>
      <c r="G24" s="22">
        <v>200</v>
      </c>
      <c r="H24" s="22">
        <v>30</v>
      </c>
      <c r="I24" s="22">
        <v>13</v>
      </c>
      <c r="J24" s="22">
        <v>483</v>
      </c>
      <c r="K24" s="22">
        <v>110</v>
      </c>
      <c r="L24" s="22">
        <v>168</v>
      </c>
      <c r="M24" s="22">
        <v>71</v>
      </c>
      <c r="N24" s="22">
        <v>818</v>
      </c>
      <c r="O24" s="22">
        <v>753</v>
      </c>
      <c r="P24" s="22">
        <v>73</v>
      </c>
      <c r="Q24" s="22">
        <v>101</v>
      </c>
      <c r="R24" s="22">
        <v>123</v>
      </c>
      <c r="S24" s="22">
        <v>93</v>
      </c>
      <c r="T24" s="22">
        <v>4</v>
      </c>
      <c r="U24" s="22">
        <v>89</v>
      </c>
      <c r="V24" s="22">
        <v>315</v>
      </c>
      <c r="W24" s="22">
        <v>72</v>
      </c>
      <c r="X24" s="22">
        <v>369</v>
      </c>
      <c r="Y24" s="22">
        <v>166</v>
      </c>
      <c r="Z24" s="22">
        <v>8</v>
      </c>
      <c r="AA24" s="22">
        <f t="shared" si="0"/>
        <v>5447</v>
      </c>
    </row>
    <row r="25" spans="1:27" ht="12.75">
      <c r="A25" t="s">
        <v>236</v>
      </c>
      <c r="B25" s="22"/>
      <c r="C25" s="22">
        <v>2320</v>
      </c>
      <c r="D25" s="22">
        <v>25</v>
      </c>
      <c r="E25" s="22">
        <v>631</v>
      </c>
      <c r="F25" s="22">
        <v>424</v>
      </c>
      <c r="G25" s="22">
        <v>506</v>
      </c>
      <c r="H25" s="22">
        <v>96</v>
      </c>
      <c r="I25" s="22">
        <v>18</v>
      </c>
      <c r="J25" s="22">
        <v>1951</v>
      </c>
      <c r="K25" s="22">
        <v>110</v>
      </c>
      <c r="L25" s="22">
        <v>381</v>
      </c>
      <c r="M25" s="22">
        <v>28</v>
      </c>
      <c r="N25" s="22">
        <v>1092</v>
      </c>
      <c r="O25" s="22">
        <v>177</v>
      </c>
      <c r="P25" s="22">
        <v>32</v>
      </c>
      <c r="Q25" s="22">
        <v>28</v>
      </c>
      <c r="R25" s="22">
        <v>1585</v>
      </c>
      <c r="S25" s="22"/>
      <c r="T25" s="22">
        <v>127</v>
      </c>
      <c r="U25" s="22">
        <v>94</v>
      </c>
      <c r="V25" s="22">
        <v>701</v>
      </c>
      <c r="W25" s="22">
        <v>49</v>
      </c>
      <c r="X25" s="22">
        <v>360</v>
      </c>
      <c r="Y25" s="22">
        <v>16</v>
      </c>
      <c r="Z25" s="22"/>
      <c r="AA25" s="22">
        <f t="shared" si="0"/>
        <v>10751</v>
      </c>
    </row>
    <row r="26" spans="1:27" ht="12.75">
      <c r="A26" t="s">
        <v>237</v>
      </c>
      <c r="B26" s="22"/>
      <c r="C26" s="22">
        <v>1285</v>
      </c>
      <c r="D26" s="22">
        <v>1</v>
      </c>
      <c r="E26" s="22">
        <v>75</v>
      </c>
      <c r="F26" s="22">
        <v>38</v>
      </c>
      <c r="G26" s="22">
        <v>52</v>
      </c>
      <c r="H26" s="22">
        <v>18</v>
      </c>
      <c r="I26" s="22">
        <v>1</v>
      </c>
      <c r="J26" s="22">
        <v>222</v>
      </c>
      <c r="K26" s="22">
        <v>13</v>
      </c>
      <c r="L26" s="22">
        <v>47</v>
      </c>
      <c r="M26" s="22">
        <v>3</v>
      </c>
      <c r="N26" s="22">
        <v>422</v>
      </c>
      <c r="O26" s="22">
        <v>32</v>
      </c>
      <c r="P26" s="22">
        <v>10</v>
      </c>
      <c r="Q26" s="22">
        <v>2</v>
      </c>
      <c r="R26" s="22">
        <v>761</v>
      </c>
      <c r="S26" s="22">
        <v>2</v>
      </c>
      <c r="T26" s="22">
        <v>35</v>
      </c>
      <c r="U26" s="22"/>
      <c r="V26" s="22">
        <v>314</v>
      </c>
      <c r="W26" s="22">
        <v>15</v>
      </c>
      <c r="X26" s="22">
        <v>34</v>
      </c>
      <c r="Y26" s="22">
        <v>2</v>
      </c>
      <c r="Z26" s="22"/>
      <c r="AA26" s="22">
        <f t="shared" si="0"/>
        <v>3384</v>
      </c>
    </row>
    <row r="27" spans="1:27" ht="12.75">
      <c r="A27" t="s">
        <v>238</v>
      </c>
      <c r="B27" s="22"/>
      <c r="C27" s="22">
        <v>38</v>
      </c>
      <c r="D27" s="22"/>
      <c r="E27" s="22">
        <v>12</v>
      </c>
      <c r="F27" s="22">
        <v>12</v>
      </c>
      <c r="G27" s="22">
        <v>16</v>
      </c>
      <c r="H27" s="22">
        <v>3</v>
      </c>
      <c r="I27" s="22"/>
      <c r="J27" s="22">
        <v>47</v>
      </c>
      <c r="K27" s="22">
        <v>1</v>
      </c>
      <c r="L27" s="22">
        <v>1</v>
      </c>
      <c r="M27" s="22"/>
      <c r="N27" s="22">
        <v>96</v>
      </c>
      <c r="O27" s="22"/>
      <c r="P27" s="22">
        <v>2</v>
      </c>
      <c r="Q27" s="22"/>
      <c r="R27" s="22">
        <v>12</v>
      </c>
      <c r="S27" s="22"/>
      <c r="T27" s="22">
        <v>1</v>
      </c>
      <c r="U27" s="22"/>
      <c r="V27" s="22">
        <v>112</v>
      </c>
      <c r="W27" s="22">
        <v>1</v>
      </c>
      <c r="X27" s="22">
        <v>13</v>
      </c>
      <c r="Y27" s="22"/>
      <c r="Z27" s="22"/>
      <c r="AA27" s="22">
        <f t="shared" si="0"/>
        <v>367</v>
      </c>
    </row>
    <row r="28" spans="1:27" ht="12.75">
      <c r="A28" t="s">
        <v>267</v>
      </c>
      <c r="B28" s="22"/>
      <c r="C28" s="22">
        <v>15</v>
      </c>
      <c r="D28" s="22"/>
      <c r="E28" s="22">
        <v>10</v>
      </c>
      <c r="F28" s="22">
        <v>8</v>
      </c>
      <c r="G28" s="22">
        <v>1</v>
      </c>
      <c r="H28" s="22"/>
      <c r="I28" s="22"/>
      <c r="J28" s="22">
        <v>48</v>
      </c>
      <c r="K28" s="22">
        <v>2</v>
      </c>
      <c r="L28" s="22">
        <v>3</v>
      </c>
      <c r="M28" s="22"/>
      <c r="N28" s="22">
        <v>278</v>
      </c>
      <c r="O28" s="22">
        <v>7</v>
      </c>
      <c r="P28" s="22"/>
      <c r="Q28" s="22"/>
      <c r="R28" s="22">
        <v>35</v>
      </c>
      <c r="S28" s="22"/>
      <c r="T28" s="22">
        <v>2</v>
      </c>
      <c r="U28" s="22"/>
      <c r="V28" s="22">
        <v>111</v>
      </c>
      <c r="W28" s="22"/>
      <c r="X28" s="22">
        <v>1</v>
      </c>
      <c r="Y28" s="22"/>
      <c r="Z28" s="22"/>
      <c r="AA28" s="22">
        <f t="shared" si="0"/>
        <v>521</v>
      </c>
    </row>
    <row r="29" spans="1:27" ht="12.75">
      <c r="A29" t="s">
        <v>239</v>
      </c>
      <c r="B29" s="22"/>
      <c r="C29" s="22">
        <v>1862</v>
      </c>
      <c r="D29" s="22">
        <v>170</v>
      </c>
      <c r="E29" s="22">
        <v>1409</v>
      </c>
      <c r="F29" s="22">
        <v>382</v>
      </c>
      <c r="G29" s="22">
        <v>448</v>
      </c>
      <c r="H29" s="22">
        <v>58</v>
      </c>
      <c r="I29" s="22">
        <v>106</v>
      </c>
      <c r="J29" s="22">
        <v>309</v>
      </c>
      <c r="K29" s="22">
        <v>188</v>
      </c>
      <c r="L29" s="22">
        <v>185</v>
      </c>
      <c r="M29" s="22">
        <v>231</v>
      </c>
      <c r="N29" s="22">
        <v>865</v>
      </c>
      <c r="O29" s="22">
        <v>409</v>
      </c>
      <c r="P29" s="22">
        <v>110</v>
      </c>
      <c r="Q29" s="22">
        <v>69</v>
      </c>
      <c r="R29" s="22">
        <v>264</v>
      </c>
      <c r="S29" s="22">
        <v>73</v>
      </c>
      <c r="T29" s="22">
        <v>86</v>
      </c>
      <c r="U29" s="22">
        <v>158</v>
      </c>
      <c r="V29" s="22">
        <v>137</v>
      </c>
      <c r="W29" s="22">
        <v>69</v>
      </c>
      <c r="X29" s="22">
        <v>77</v>
      </c>
      <c r="Y29" s="22">
        <v>330</v>
      </c>
      <c r="Z29" s="22">
        <v>78</v>
      </c>
      <c r="AA29" s="22">
        <f t="shared" si="0"/>
        <v>8073</v>
      </c>
    </row>
    <row r="30" spans="1:27" ht="12.75">
      <c r="A30" t="s">
        <v>463</v>
      </c>
      <c r="B30" s="22"/>
      <c r="C30" s="22">
        <v>1604</v>
      </c>
      <c r="D30" s="22">
        <v>383</v>
      </c>
      <c r="E30" s="22">
        <v>1721</v>
      </c>
      <c r="F30" s="22">
        <v>486</v>
      </c>
      <c r="G30" s="22">
        <v>638</v>
      </c>
      <c r="H30" s="22">
        <v>12</v>
      </c>
      <c r="I30" s="22">
        <v>298</v>
      </c>
      <c r="J30" s="22">
        <v>516</v>
      </c>
      <c r="K30" s="22">
        <v>302</v>
      </c>
      <c r="L30" s="22">
        <v>275</v>
      </c>
      <c r="M30" s="22">
        <v>526</v>
      </c>
      <c r="N30" s="22">
        <v>1228</v>
      </c>
      <c r="O30" s="22">
        <v>794</v>
      </c>
      <c r="P30" s="22">
        <v>143</v>
      </c>
      <c r="Q30" s="22">
        <v>54</v>
      </c>
      <c r="R30" s="22">
        <v>324</v>
      </c>
      <c r="S30" s="22">
        <v>137</v>
      </c>
      <c r="T30" s="22">
        <v>209</v>
      </c>
      <c r="U30" s="22">
        <v>301</v>
      </c>
      <c r="V30" s="22">
        <v>141</v>
      </c>
      <c r="W30" s="22">
        <v>153</v>
      </c>
      <c r="X30" s="22">
        <v>128</v>
      </c>
      <c r="Y30" s="22">
        <v>37</v>
      </c>
      <c r="Z30" s="22">
        <v>10</v>
      </c>
      <c r="AA30" s="22">
        <f t="shared" si="0"/>
        <v>10420</v>
      </c>
    </row>
    <row r="31" spans="1:27" ht="12.75">
      <c r="A31" t="s">
        <v>240</v>
      </c>
      <c r="B31" s="22">
        <v>1</v>
      </c>
      <c r="C31" s="22">
        <v>43285</v>
      </c>
      <c r="D31" s="22">
        <v>373</v>
      </c>
      <c r="E31" s="22">
        <v>25488</v>
      </c>
      <c r="F31" s="22">
        <v>842</v>
      </c>
      <c r="G31" s="22">
        <v>6577</v>
      </c>
      <c r="H31" s="22">
        <v>387</v>
      </c>
      <c r="I31" s="22">
        <v>460</v>
      </c>
      <c r="J31" s="22">
        <v>3379</v>
      </c>
      <c r="K31" s="22">
        <v>896</v>
      </c>
      <c r="L31" s="22">
        <v>1226</v>
      </c>
      <c r="M31" s="22">
        <v>1030</v>
      </c>
      <c r="N31" s="22">
        <v>33283</v>
      </c>
      <c r="O31" s="22">
        <v>1721</v>
      </c>
      <c r="P31" s="22">
        <v>582</v>
      </c>
      <c r="Q31" s="22">
        <v>318</v>
      </c>
      <c r="R31" s="22">
        <v>884</v>
      </c>
      <c r="S31" s="22">
        <v>811</v>
      </c>
      <c r="T31" s="22">
        <v>80</v>
      </c>
      <c r="U31" s="22">
        <v>4266</v>
      </c>
      <c r="V31" s="22">
        <v>763</v>
      </c>
      <c r="W31" s="22">
        <v>527</v>
      </c>
      <c r="X31" s="22">
        <v>2479</v>
      </c>
      <c r="Y31" s="22">
        <v>399</v>
      </c>
      <c r="Z31" s="22">
        <v>50</v>
      </c>
      <c r="AA31" s="22">
        <f t="shared" si="0"/>
        <v>130107</v>
      </c>
    </row>
    <row r="32" spans="1:27" ht="12.75">
      <c r="A32" t="s">
        <v>241</v>
      </c>
      <c r="B32" s="22">
        <v>6</v>
      </c>
      <c r="C32" s="22">
        <v>10081</v>
      </c>
      <c r="D32" s="22">
        <v>182</v>
      </c>
      <c r="E32" s="22">
        <v>2611</v>
      </c>
      <c r="F32" s="22">
        <v>1897</v>
      </c>
      <c r="G32" s="22">
        <v>1751</v>
      </c>
      <c r="H32" s="22">
        <v>507</v>
      </c>
      <c r="I32" s="22">
        <v>135</v>
      </c>
      <c r="J32" s="22">
        <v>8458</v>
      </c>
      <c r="K32" s="22">
        <v>532</v>
      </c>
      <c r="L32" s="22">
        <v>1789</v>
      </c>
      <c r="M32" s="22">
        <v>95</v>
      </c>
      <c r="N32" s="22">
        <v>3929</v>
      </c>
      <c r="O32" s="22">
        <v>333</v>
      </c>
      <c r="P32" s="22">
        <v>265</v>
      </c>
      <c r="Q32" s="22">
        <v>148</v>
      </c>
      <c r="R32" s="22">
        <v>4275</v>
      </c>
      <c r="S32" s="22">
        <v>203</v>
      </c>
      <c r="T32" s="22">
        <v>839</v>
      </c>
      <c r="U32" s="22">
        <v>262</v>
      </c>
      <c r="V32" s="22">
        <v>3741</v>
      </c>
      <c r="W32" s="22">
        <v>180</v>
      </c>
      <c r="X32" s="22">
        <v>951</v>
      </c>
      <c r="Y32" s="22">
        <v>63</v>
      </c>
      <c r="Z32" s="22">
        <v>3</v>
      </c>
      <c r="AA32" s="22">
        <f t="shared" si="0"/>
        <v>43236</v>
      </c>
    </row>
    <row r="33" spans="1:27" ht="12.75">
      <c r="A33" t="s">
        <v>242</v>
      </c>
      <c r="B33" s="22"/>
      <c r="C33" s="22">
        <v>1414</v>
      </c>
      <c r="D33" s="22">
        <v>18</v>
      </c>
      <c r="E33" s="22">
        <v>255</v>
      </c>
      <c r="F33" s="22">
        <v>229</v>
      </c>
      <c r="G33" s="22">
        <v>312</v>
      </c>
      <c r="H33" s="22">
        <v>44</v>
      </c>
      <c r="I33" s="22">
        <v>14</v>
      </c>
      <c r="J33" s="22">
        <v>1601</v>
      </c>
      <c r="K33" s="22">
        <v>41</v>
      </c>
      <c r="L33" s="22">
        <v>313</v>
      </c>
      <c r="M33" s="22">
        <v>8</v>
      </c>
      <c r="N33" s="22">
        <v>662</v>
      </c>
      <c r="O33" s="22">
        <v>57</v>
      </c>
      <c r="P33" s="22">
        <v>42</v>
      </c>
      <c r="Q33" s="22">
        <v>12</v>
      </c>
      <c r="R33" s="22">
        <v>1626</v>
      </c>
      <c r="S33" s="22">
        <v>53</v>
      </c>
      <c r="T33" s="22">
        <v>138</v>
      </c>
      <c r="U33" s="22">
        <v>27</v>
      </c>
      <c r="V33" s="22">
        <v>181</v>
      </c>
      <c r="W33" s="22">
        <v>76</v>
      </c>
      <c r="X33" s="22">
        <v>345</v>
      </c>
      <c r="Y33" s="22">
        <v>2</v>
      </c>
      <c r="Z33" s="22">
        <v>1</v>
      </c>
      <c r="AA33" s="22">
        <f t="shared" si="0"/>
        <v>7471</v>
      </c>
    </row>
    <row r="34" spans="1:27" ht="12.75">
      <c r="A34" t="s">
        <v>243</v>
      </c>
      <c r="B34" s="22"/>
      <c r="C34" s="22">
        <v>215</v>
      </c>
      <c r="D34" s="22">
        <v>1</v>
      </c>
      <c r="E34" s="22">
        <v>19</v>
      </c>
      <c r="F34" s="22">
        <v>171</v>
      </c>
      <c r="G34" s="22">
        <v>163</v>
      </c>
      <c r="H34" s="22">
        <v>15</v>
      </c>
      <c r="I34" s="22">
        <v>5</v>
      </c>
      <c r="J34" s="22">
        <v>154</v>
      </c>
      <c r="K34" s="22">
        <v>12</v>
      </c>
      <c r="L34" s="22">
        <v>12</v>
      </c>
      <c r="M34" s="22"/>
      <c r="N34" s="22">
        <v>328</v>
      </c>
      <c r="O34" s="22">
        <v>2</v>
      </c>
      <c r="P34" s="22">
        <v>18</v>
      </c>
      <c r="Q34" s="22"/>
      <c r="R34" s="22">
        <v>21</v>
      </c>
      <c r="S34" s="22">
        <v>3</v>
      </c>
      <c r="T34" s="22"/>
      <c r="U34" s="22">
        <v>3</v>
      </c>
      <c r="V34" s="22">
        <v>126</v>
      </c>
      <c r="W34" s="22">
        <v>45</v>
      </c>
      <c r="X34" s="22">
        <v>471</v>
      </c>
      <c r="Y34" s="22"/>
      <c r="Z34" s="22"/>
      <c r="AA34" s="22">
        <f t="shared" si="0"/>
        <v>1784</v>
      </c>
    </row>
    <row r="35" spans="1:27" ht="12.75">
      <c r="A35" t="s">
        <v>244</v>
      </c>
      <c r="B35" s="22"/>
      <c r="C35" s="22">
        <v>175</v>
      </c>
      <c r="D35" s="22"/>
      <c r="E35" s="22">
        <v>47</v>
      </c>
      <c r="F35" s="22">
        <v>29</v>
      </c>
      <c r="G35" s="22">
        <v>119</v>
      </c>
      <c r="H35" s="22">
        <v>9</v>
      </c>
      <c r="I35" s="22"/>
      <c r="J35" s="22">
        <v>71</v>
      </c>
      <c r="K35" s="22">
        <v>4</v>
      </c>
      <c r="L35" s="22">
        <v>11</v>
      </c>
      <c r="M35" s="22">
        <v>4</v>
      </c>
      <c r="N35" s="22">
        <v>360</v>
      </c>
      <c r="O35" s="22"/>
      <c r="P35" s="22">
        <v>11</v>
      </c>
      <c r="Q35" s="22">
        <v>2</v>
      </c>
      <c r="R35" s="22">
        <v>31</v>
      </c>
      <c r="S35" s="22">
        <v>1</v>
      </c>
      <c r="T35" s="22"/>
      <c r="U35" s="22">
        <v>9</v>
      </c>
      <c r="V35" s="22">
        <v>132</v>
      </c>
      <c r="W35" s="22">
        <v>1</v>
      </c>
      <c r="X35" s="22">
        <v>17</v>
      </c>
      <c r="Y35" s="22"/>
      <c r="Z35" s="22"/>
      <c r="AA35" s="22">
        <f t="shared" si="0"/>
        <v>1033</v>
      </c>
    </row>
    <row r="36" spans="1:27" ht="12.75">
      <c r="A36" t="s">
        <v>245</v>
      </c>
      <c r="B36" s="22">
        <v>32</v>
      </c>
      <c r="C36" s="22">
        <v>281243</v>
      </c>
      <c r="D36" s="22">
        <v>696</v>
      </c>
      <c r="E36" s="22">
        <v>182672</v>
      </c>
      <c r="F36" s="22">
        <v>14182</v>
      </c>
      <c r="G36" s="22">
        <v>121051</v>
      </c>
      <c r="H36" s="22">
        <v>1724</v>
      </c>
      <c r="I36" s="22">
        <v>219</v>
      </c>
      <c r="J36" s="22">
        <v>11833</v>
      </c>
      <c r="K36" s="22">
        <v>4015</v>
      </c>
      <c r="L36" s="22">
        <v>4803</v>
      </c>
      <c r="M36" s="22">
        <v>4600</v>
      </c>
      <c r="N36" s="22">
        <v>231854</v>
      </c>
      <c r="O36" s="22">
        <v>7407</v>
      </c>
      <c r="P36" s="22">
        <v>18373</v>
      </c>
      <c r="Q36" s="22">
        <v>442</v>
      </c>
      <c r="R36" s="22">
        <v>39552</v>
      </c>
      <c r="S36" s="22">
        <v>1735</v>
      </c>
      <c r="T36" s="22">
        <v>2710</v>
      </c>
      <c r="U36" s="22">
        <v>17383</v>
      </c>
      <c r="V36" s="22">
        <v>6002</v>
      </c>
      <c r="W36" s="22">
        <v>778</v>
      </c>
      <c r="X36" s="22">
        <v>4597</v>
      </c>
      <c r="Y36" s="22">
        <v>405</v>
      </c>
      <c r="Z36" s="22">
        <v>70</v>
      </c>
      <c r="AA36" s="22">
        <f t="shared" si="0"/>
        <v>958378</v>
      </c>
    </row>
    <row r="37" spans="1:27" ht="12.75">
      <c r="A37" t="s">
        <v>95</v>
      </c>
      <c r="B37" s="22">
        <v>4</v>
      </c>
      <c r="C37" s="22">
        <v>10059</v>
      </c>
      <c r="D37" s="22">
        <v>87</v>
      </c>
      <c r="E37" s="22">
        <v>3148</v>
      </c>
      <c r="F37" s="22">
        <v>1095</v>
      </c>
      <c r="G37" s="22">
        <v>1427</v>
      </c>
      <c r="H37" s="22">
        <v>142</v>
      </c>
      <c r="I37" s="22">
        <v>31</v>
      </c>
      <c r="J37" s="22">
        <v>1051</v>
      </c>
      <c r="K37" s="22">
        <v>257</v>
      </c>
      <c r="L37" s="22">
        <v>774</v>
      </c>
      <c r="M37" s="22">
        <v>220</v>
      </c>
      <c r="N37" s="22">
        <v>3566</v>
      </c>
      <c r="O37" s="22">
        <v>363</v>
      </c>
      <c r="P37" s="22">
        <v>1118</v>
      </c>
      <c r="Q37" s="22">
        <v>43</v>
      </c>
      <c r="R37" s="22">
        <v>1789</v>
      </c>
      <c r="S37" s="22">
        <v>143</v>
      </c>
      <c r="T37" s="22">
        <v>619</v>
      </c>
      <c r="U37" s="22">
        <v>386</v>
      </c>
      <c r="V37" s="22">
        <v>854</v>
      </c>
      <c r="W37" s="22">
        <v>80</v>
      </c>
      <c r="X37" s="22">
        <v>287</v>
      </c>
      <c r="Y37" s="22">
        <v>53</v>
      </c>
      <c r="Z37" s="22">
        <v>2</v>
      </c>
      <c r="AA37" s="22">
        <f t="shared" si="0"/>
        <v>27598</v>
      </c>
    </row>
    <row r="38" spans="1:27" ht="12.75">
      <c r="A38" t="s">
        <v>246</v>
      </c>
      <c r="B38" s="22">
        <v>1</v>
      </c>
      <c r="C38" s="22">
        <v>10800</v>
      </c>
      <c r="D38" s="22">
        <v>34</v>
      </c>
      <c r="E38" s="22">
        <v>5397</v>
      </c>
      <c r="F38" s="22">
        <v>935</v>
      </c>
      <c r="G38" s="22">
        <v>7617</v>
      </c>
      <c r="H38" s="22">
        <v>139</v>
      </c>
      <c r="I38" s="22">
        <v>7</v>
      </c>
      <c r="J38" s="22">
        <v>752</v>
      </c>
      <c r="K38" s="22">
        <v>323</v>
      </c>
      <c r="L38" s="22">
        <v>337</v>
      </c>
      <c r="M38" s="22">
        <v>497</v>
      </c>
      <c r="N38" s="22">
        <v>7946</v>
      </c>
      <c r="O38" s="22">
        <v>935</v>
      </c>
      <c r="P38" s="22">
        <v>1932</v>
      </c>
      <c r="Q38" s="22">
        <v>47</v>
      </c>
      <c r="R38" s="22">
        <v>1802</v>
      </c>
      <c r="S38" s="22">
        <v>88</v>
      </c>
      <c r="T38" s="22">
        <v>126</v>
      </c>
      <c r="U38" s="22">
        <v>1433</v>
      </c>
      <c r="V38" s="22">
        <v>316</v>
      </c>
      <c r="W38" s="22">
        <v>104</v>
      </c>
      <c r="X38" s="22">
        <v>1017</v>
      </c>
      <c r="Y38" s="22">
        <v>30</v>
      </c>
      <c r="Z38" s="22">
        <v>4</v>
      </c>
      <c r="AA38" s="22">
        <f t="shared" si="0"/>
        <v>42619</v>
      </c>
    </row>
    <row r="39" spans="1:27" ht="12.75">
      <c r="A39" t="s">
        <v>247</v>
      </c>
      <c r="B39" s="22"/>
      <c r="C39" s="22">
        <v>8639</v>
      </c>
      <c r="D39" s="22">
        <v>8</v>
      </c>
      <c r="E39" s="22">
        <v>4664</v>
      </c>
      <c r="F39" s="22">
        <v>86</v>
      </c>
      <c r="G39" s="22">
        <v>1746</v>
      </c>
      <c r="H39" s="22">
        <v>62</v>
      </c>
      <c r="I39" s="22">
        <v>2</v>
      </c>
      <c r="J39" s="22">
        <v>128</v>
      </c>
      <c r="K39" s="22">
        <v>35</v>
      </c>
      <c r="L39" s="22">
        <v>32</v>
      </c>
      <c r="M39" s="22">
        <v>223</v>
      </c>
      <c r="N39" s="22">
        <v>8948</v>
      </c>
      <c r="O39" s="22">
        <v>214</v>
      </c>
      <c r="P39" s="22">
        <v>267</v>
      </c>
      <c r="Q39" s="22">
        <v>13</v>
      </c>
      <c r="R39" s="22">
        <v>285</v>
      </c>
      <c r="S39" s="22">
        <v>9</v>
      </c>
      <c r="T39" s="22">
        <v>16</v>
      </c>
      <c r="U39" s="22">
        <v>1924</v>
      </c>
      <c r="V39" s="22">
        <v>123</v>
      </c>
      <c r="W39" s="22">
        <v>6</v>
      </c>
      <c r="X39" s="22">
        <v>135</v>
      </c>
      <c r="Y39" s="22">
        <v>3</v>
      </c>
      <c r="Z39" s="22">
        <v>1</v>
      </c>
      <c r="AA39" s="22">
        <f t="shared" si="0"/>
        <v>27569</v>
      </c>
    </row>
    <row r="40" spans="1:27" ht="12.75">
      <c r="A40" t="s">
        <v>248</v>
      </c>
      <c r="B40" s="22"/>
      <c r="C40" s="22">
        <v>8177</v>
      </c>
      <c r="D40" s="22">
        <v>4</v>
      </c>
      <c r="E40" s="22">
        <v>1771</v>
      </c>
      <c r="F40" s="22">
        <v>223</v>
      </c>
      <c r="G40" s="22">
        <v>447</v>
      </c>
      <c r="H40" s="22">
        <v>86</v>
      </c>
      <c r="I40" s="22"/>
      <c r="J40" s="22">
        <v>92</v>
      </c>
      <c r="K40" s="22">
        <v>49</v>
      </c>
      <c r="L40" s="22">
        <v>13</v>
      </c>
      <c r="M40" s="22">
        <v>34</v>
      </c>
      <c r="N40" s="22">
        <v>1797</v>
      </c>
      <c r="O40" s="22">
        <v>44</v>
      </c>
      <c r="P40" s="22">
        <v>88</v>
      </c>
      <c r="Q40" s="22"/>
      <c r="R40" s="22">
        <v>187</v>
      </c>
      <c r="S40" s="22">
        <v>8</v>
      </c>
      <c r="T40" s="22">
        <v>8</v>
      </c>
      <c r="U40" s="22">
        <v>941</v>
      </c>
      <c r="V40" s="22">
        <v>576</v>
      </c>
      <c r="W40" s="22">
        <v>4</v>
      </c>
      <c r="X40" s="22">
        <v>47</v>
      </c>
      <c r="Y40" s="22">
        <v>3</v>
      </c>
      <c r="Z40" s="22">
        <v>1</v>
      </c>
      <c r="AA40" s="22">
        <f t="shared" si="0"/>
        <v>14600</v>
      </c>
    </row>
    <row r="41" spans="1:27" ht="12.75">
      <c r="A41" t="s">
        <v>249</v>
      </c>
      <c r="B41" s="22"/>
      <c r="C41" s="22">
        <v>28087</v>
      </c>
      <c r="D41" s="22">
        <v>87</v>
      </c>
      <c r="E41" s="22">
        <v>17166</v>
      </c>
      <c r="F41" s="22">
        <v>636</v>
      </c>
      <c r="G41" s="22">
        <v>3280</v>
      </c>
      <c r="H41" s="22">
        <v>79</v>
      </c>
      <c r="I41" s="22">
        <v>43</v>
      </c>
      <c r="J41" s="22">
        <v>1820</v>
      </c>
      <c r="K41" s="22">
        <v>313</v>
      </c>
      <c r="L41" s="22">
        <v>418</v>
      </c>
      <c r="M41" s="22">
        <v>451</v>
      </c>
      <c r="N41" s="22">
        <v>26267</v>
      </c>
      <c r="O41" s="22">
        <v>1222</v>
      </c>
      <c r="P41" s="22">
        <v>534</v>
      </c>
      <c r="Q41" s="22">
        <v>120</v>
      </c>
      <c r="R41" s="22">
        <v>470</v>
      </c>
      <c r="S41" s="22">
        <v>466</v>
      </c>
      <c r="T41" s="22">
        <v>9049</v>
      </c>
      <c r="U41" s="22">
        <v>2962</v>
      </c>
      <c r="V41" s="22">
        <v>765</v>
      </c>
      <c r="W41" s="22">
        <v>252</v>
      </c>
      <c r="X41" s="22">
        <v>1615</v>
      </c>
      <c r="Y41" s="22">
        <v>102</v>
      </c>
      <c r="Z41" s="22">
        <v>31</v>
      </c>
      <c r="AA41" s="22">
        <f t="shared" si="0"/>
        <v>96235</v>
      </c>
    </row>
    <row r="42" spans="1:27" ht="12.75">
      <c r="A42" t="s">
        <v>250</v>
      </c>
      <c r="B42" s="22"/>
      <c r="C42" s="22">
        <v>1017</v>
      </c>
      <c r="D42" s="22">
        <v>8</v>
      </c>
      <c r="E42" s="22">
        <v>951</v>
      </c>
      <c r="F42" s="22">
        <v>141</v>
      </c>
      <c r="G42" s="22">
        <v>173</v>
      </c>
      <c r="H42" s="22">
        <v>5</v>
      </c>
      <c r="I42" s="22">
        <v>2</v>
      </c>
      <c r="J42" s="22">
        <v>112</v>
      </c>
      <c r="K42" s="22">
        <v>28</v>
      </c>
      <c r="L42" s="22">
        <v>20</v>
      </c>
      <c r="M42" s="22">
        <v>20</v>
      </c>
      <c r="N42" s="22">
        <v>1209</v>
      </c>
      <c r="O42" s="22">
        <v>25</v>
      </c>
      <c r="P42" s="22">
        <v>22</v>
      </c>
      <c r="Q42" s="22">
        <v>3</v>
      </c>
      <c r="R42" s="22">
        <v>35</v>
      </c>
      <c r="S42" s="22">
        <v>18</v>
      </c>
      <c r="T42" s="22">
        <v>3</v>
      </c>
      <c r="U42" s="22">
        <v>77</v>
      </c>
      <c r="V42" s="22">
        <v>573</v>
      </c>
      <c r="W42" s="22">
        <v>4</v>
      </c>
      <c r="X42" s="22">
        <v>74</v>
      </c>
      <c r="Y42" s="22">
        <v>6</v>
      </c>
      <c r="Z42" s="22"/>
      <c r="AA42" s="22">
        <f t="shared" si="0"/>
        <v>4526</v>
      </c>
    </row>
    <row r="43" spans="1:27" ht="12.75">
      <c r="A43" t="s">
        <v>251</v>
      </c>
      <c r="B43" s="22">
        <v>4</v>
      </c>
      <c r="C43" s="22">
        <v>3014</v>
      </c>
      <c r="D43" s="22">
        <v>30</v>
      </c>
      <c r="E43" s="22">
        <v>3127</v>
      </c>
      <c r="F43" s="22">
        <v>99</v>
      </c>
      <c r="G43" s="22">
        <v>202</v>
      </c>
      <c r="H43" s="22">
        <v>29</v>
      </c>
      <c r="I43" s="22">
        <v>7</v>
      </c>
      <c r="J43" s="22">
        <v>86</v>
      </c>
      <c r="K43" s="22">
        <v>57</v>
      </c>
      <c r="L43" s="22">
        <v>31</v>
      </c>
      <c r="M43" s="22">
        <v>13</v>
      </c>
      <c r="N43" s="22">
        <v>3806</v>
      </c>
      <c r="O43" s="22">
        <v>334</v>
      </c>
      <c r="P43" s="22">
        <v>200</v>
      </c>
      <c r="Q43" s="22">
        <v>15</v>
      </c>
      <c r="R43" s="22">
        <v>948</v>
      </c>
      <c r="S43" s="22">
        <v>28</v>
      </c>
      <c r="T43" s="22">
        <v>55</v>
      </c>
      <c r="U43" s="22">
        <v>157</v>
      </c>
      <c r="V43" s="22">
        <v>580</v>
      </c>
      <c r="W43" s="22">
        <v>18</v>
      </c>
      <c r="X43" s="22">
        <v>65</v>
      </c>
      <c r="Y43" s="22">
        <v>45</v>
      </c>
      <c r="Z43" s="22">
        <v>15</v>
      </c>
      <c r="AA43" s="22">
        <f t="shared" si="0"/>
        <v>12965</v>
      </c>
    </row>
    <row r="44" spans="1:27" ht="12.75">
      <c r="A44" t="s">
        <v>252</v>
      </c>
      <c r="B44" s="22"/>
      <c r="C44" s="22">
        <v>3918</v>
      </c>
      <c r="D44" s="22">
        <v>3</v>
      </c>
      <c r="E44" s="22">
        <v>1113</v>
      </c>
      <c r="F44" s="22">
        <v>108</v>
      </c>
      <c r="G44" s="22">
        <v>64</v>
      </c>
      <c r="H44" s="22">
        <v>3</v>
      </c>
      <c r="I44" s="22"/>
      <c r="J44" s="22">
        <v>44</v>
      </c>
      <c r="K44" s="22">
        <v>15</v>
      </c>
      <c r="L44" s="22">
        <v>2</v>
      </c>
      <c r="M44" s="22">
        <v>6</v>
      </c>
      <c r="N44" s="22">
        <v>1775</v>
      </c>
      <c r="O44" s="22">
        <v>27</v>
      </c>
      <c r="P44" s="22">
        <v>11</v>
      </c>
      <c r="Q44" s="22"/>
      <c r="R44" s="22">
        <v>1614</v>
      </c>
      <c r="S44" s="22">
        <v>4</v>
      </c>
      <c r="T44" s="22">
        <v>17</v>
      </c>
      <c r="U44" s="22">
        <v>332</v>
      </c>
      <c r="V44" s="22">
        <v>641</v>
      </c>
      <c r="W44" s="22">
        <v>2</v>
      </c>
      <c r="X44" s="22">
        <v>21</v>
      </c>
      <c r="Y44" s="22">
        <v>1</v>
      </c>
      <c r="Z44" s="22"/>
      <c r="AA44" s="22">
        <f t="shared" si="0"/>
        <v>9721</v>
      </c>
    </row>
    <row r="45" spans="1:27" ht="12.75">
      <c r="A45" t="s">
        <v>253</v>
      </c>
      <c r="B45" s="22"/>
      <c r="C45" s="22">
        <v>3824</v>
      </c>
      <c r="D45" s="22">
        <v>8</v>
      </c>
      <c r="E45" s="22">
        <v>4887</v>
      </c>
      <c r="F45" s="22">
        <v>132</v>
      </c>
      <c r="G45" s="22">
        <v>98</v>
      </c>
      <c r="H45" s="22">
        <v>11</v>
      </c>
      <c r="I45" s="22"/>
      <c r="J45" s="22">
        <v>59</v>
      </c>
      <c r="K45" s="22">
        <v>62</v>
      </c>
      <c r="L45" s="22">
        <v>23</v>
      </c>
      <c r="M45" s="22">
        <v>10</v>
      </c>
      <c r="N45" s="22">
        <v>3634</v>
      </c>
      <c r="O45" s="22">
        <v>103</v>
      </c>
      <c r="P45" s="22">
        <v>99</v>
      </c>
      <c r="Q45" s="22">
        <v>2</v>
      </c>
      <c r="R45" s="22">
        <v>605</v>
      </c>
      <c r="S45" s="22">
        <v>6</v>
      </c>
      <c r="T45" s="22">
        <v>10</v>
      </c>
      <c r="U45" s="22">
        <v>187</v>
      </c>
      <c r="V45" s="22">
        <v>552</v>
      </c>
      <c r="W45" s="22">
        <v>6</v>
      </c>
      <c r="X45" s="22">
        <v>24</v>
      </c>
      <c r="Y45" s="22">
        <v>3</v>
      </c>
      <c r="Z45" s="22"/>
      <c r="AA45" s="22">
        <f t="shared" si="0"/>
        <v>14345</v>
      </c>
    </row>
    <row r="46" spans="1:27" ht="12.75">
      <c r="A46" t="s">
        <v>254</v>
      </c>
      <c r="B46" s="22"/>
      <c r="C46" s="22">
        <v>75</v>
      </c>
      <c r="D46" s="22"/>
      <c r="E46" s="22">
        <v>171</v>
      </c>
      <c r="F46" s="22">
        <v>100</v>
      </c>
      <c r="G46" s="22">
        <v>11</v>
      </c>
      <c r="H46" s="22">
        <v>2</v>
      </c>
      <c r="I46" s="22"/>
      <c r="J46" s="22">
        <v>40</v>
      </c>
      <c r="K46" s="22"/>
      <c r="L46" s="22">
        <v>2</v>
      </c>
      <c r="M46" s="22">
        <v>1</v>
      </c>
      <c r="N46" s="22">
        <v>769</v>
      </c>
      <c r="O46" s="22">
        <v>31</v>
      </c>
      <c r="P46" s="22">
        <v>6</v>
      </c>
      <c r="Q46" s="22"/>
      <c r="R46" s="22">
        <v>25</v>
      </c>
      <c r="S46" s="22"/>
      <c r="T46" s="22">
        <v>4</v>
      </c>
      <c r="U46" s="22">
        <v>1</v>
      </c>
      <c r="V46" s="22">
        <v>550</v>
      </c>
      <c r="W46" s="22">
        <v>3</v>
      </c>
      <c r="X46" s="22"/>
      <c r="Y46" s="22"/>
      <c r="Z46" s="22"/>
      <c r="AA46" s="22">
        <f t="shared" si="0"/>
        <v>1791</v>
      </c>
    </row>
    <row r="47" spans="1:27" ht="12.75">
      <c r="A47" t="s">
        <v>255</v>
      </c>
      <c r="B47" s="22"/>
      <c r="C47" s="22">
        <v>78</v>
      </c>
      <c r="D47" s="22"/>
      <c r="E47" s="22">
        <v>44</v>
      </c>
      <c r="F47" s="22">
        <v>97</v>
      </c>
      <c r="G47" s="22">
        <v>15</v>
      </c>
      <c r="H47" s="22"/>
      <c r="I47" s="22"/>
      <c r="J47" s="22">
        <v>41</v>
      </c>
      <c r="K47" s="22"/>
      <c r="L47" s="22"/>
      <c r="M47" s="22"/>
      <c r="N47" s="22">
        <v>763</v>
      </c>
      <c r="O47" s="22">
        <v>6</v>
      </c>
      <c r="P47" s="22">
        <v>3</v>
      </c>
      <c r="Q47" s="22"/>
      <c r="R47" s="22">
        <v>38</v>
      </c>
      <c r="S47" s="22"/>
      <c r="T47" s="22"/>
      <c r="U47" s="22">
        <v>3</v>
      </c>
      <c r="V47" s="22">
        <v>549</v>
      </c>
      <c r="W47" s="22">
        <v>1</v>
      </c>
      <c r="X47" s="22">
        <v>2</v>
      </c>
      <c r="Y47" s="22"/>
      <c r="Z47" s="22"/>
      <c r="AA47" s="22">
        <f t="shared" si="0"/>
        <v>1640</v>
      </c>
    </row>
    <row r="48" spans="1:27" ht="12.75">
      <c r="A48" t="s">
        <v>85</v>
      </c>
      <c r="B48" s="22"/>
      <c r="C48" s="22">
        <v>8587</v>
      </c>
      <c r="D48" s="22">
        <v>12</v>
      </c>
      <c r="E48" s="22">
        <v>581</v>
      </c>
      <c r="F48" s="22">
        <v>35</v>
      </c>
      <c r="G48" s="22">
        <v>6709</v>
      </c>
      <c r="H48" s="22">
        <v>25</v>
      </c>
      <c r="I48" s="22">
        <v>6</v>
      </c>
      <c r="J48" s="22">
        <v>177</v>
      </c>
      <c r="K48" s="22">
        <v>26</v>
      </c>
      <c r="L48" s="22">
        <v>44</v>
      </c>
      <c r="M48" s="22">
        <v>25</v>
      </c>
      <c r="N48" s="22">
        <v>2837</v>
      </c>
      <c r="O48" s="22">
        <v>31</v>
      </c>
      <c r="P48" s="22">
        <v>19</v>
      </c>
      <c r="Q48" s="22">
        <v>1</v>
      </c>
      <c r="R48" s="22">
        <v>7</v>
      </c>
      <c r="S48" s="22">
        <v>121</v>
      </c>
      <c r="T48" s="22">
        <v>1</v>
      </c>
      <c r="U48" s="22">
        <v>362</v>
      </c>
      <c r="V48" s="22">
        <v>656</v>
      </c>
      <c r="W48" s="22">
        <v>6</v>
      </c>
      <c r="X48" s="22">
        <v>8</v>
      </c>
      <c r="Y48" s="22">
        <v>5</v>
      </c>
      <c r="Z48" s="22">
        <v>1</v>
      </c>
      <c r="AA48" s="22">
        <f t="shared" si="0"/>
        <v>20282</v>
      </c>
    </row>
    <row r="49" spans="1:27" ht="12.75">
      <c r="A49" t="s">
        <v>256</v>
      </c>
      <c r="B49" s="22"/>
      <c r="C49" s="22">
        <v>7436</v>
      </c>
      <c r="D49" s="22">
        <v>43</v>
      </c>
      <c r="E49" s="22">
        <v>13598</v>
      </c>
      <c r="F49" s="22">
        <v>14</v>
      </c>
      <c r="G49" s="22">
        <v>2877</v>
      </c>
      <c r="H49" s="22">
        <v>1</v>
      </c>
      <c r="I49" s="22">
        <v>2</v>
      </c>
      <c r="J49" s="22">
        <v>36</v>
      </c>
      <c r="K49" s="22">
        <v>21</v>
      </c>
      <c r="L49" s="22">
        <v>35</v>
      </c>
      <c r="M49" s="22">
        <v>250</v>
      </c>
      <c r="N49" s="22">
        <v>13207</v>
      </c>
      <c r="O49" s="22">
        <v>321</v>
      </c>
      <c r="P49" s="22">
        <v>7</v>
      </c>
      <c r="Q49" s="22">
        <v>1</v>
      </c>
      <c r="R49" s="22">
        <v>16</v>
      </c>
      <c r="S49" s="22">
        <v>4</v>
      </c>
      <c r="T49" s="22"/>
      <c r="U49" s="22">
        <v>2136</v>
      </c>
      <c r="V49" s="22">
        <v>558</v>
      </c>
      <c r="W49" s="22">
        <v>6</v>
      </c>
      <c r="X49" s="22">
        <v>12</v>
      </c>
      <c r="Y49" s="22"/>
      <c r="Z49" s="22">
        <v>1</v>
      </c>
      <c r="AA49" s="22">
        <f t="shared" si="0"/>
        <v>40582</v>
      </c>
    </row>
    <row r="50" spans="1:27" ht="12.75">
      <c r="A50" t="s">
        <v>257</v>
      </c>
      <c r="B50" s="22"/>
      <c r="C50" s="22">
        <v>1046</v>
      </c>
      <c r="D50" s="22">
        <v>4</v>
      </c>
      <c r="E50" s="22">
        <v>308</v>
      </c>
      <c r="F50" s="22">
        <v>64</v>
      </c>
      <c r="G50" s="22">
        <v>304</v>
      </c>
      <c r="H50" s="22">
        <v>2</v>
      </c>
      <c r="I50" s="22">
        <v>1</v>
      </c>
      <c r="J50" s="22">
        <v>212</v>
      </c>
      <c r="K50" s="22">
        <v>9</v>
      </c>
      <c r="L50" s="22">
        <v>59</v>
      </c>
      <c r="M50" s="22">
        <v>13</v>
      </c>
      <c r="N50" s="22">
        <v>1150</v>
      </c>
      <c r="O50" s="22">
        <v>9</v>
      </c>
      <c r="P50" s="22">
        <v>7</v>
      </c>
      <c r="Q50" s="22">
        <v>2</v>
      </c>
      <c r="R50" s="22">
        <v>10</v>
      </c>
      <c r="S50" s="22">
        <v>67</v>
      </c>
      <c r="T50" s="22">
        <v>3</v>
      </c>
      <c r="U50" s="22">
        <v>165</v>
      </c>
      <c r="V50" s="22">
        <v>640</v>
      </c>
      <c r="W50" s="22">
        <v>4</v>
      </c>
      <c r="X50" s="22">
        <v>18</v>
      </c>
      <c r="Y50" s="22">
        <v>3</v>
      </c>
      <c r="Z50" s="22"/>
      <c r="AA50" s="22">
        <f t="shared" si="0"/>
        <v>4100</v>
      </c>
    </row>
    <row r="51" spans="1:27" ht="12.75">
      <c r="A51" t="s">
        <v>270</v>
      </c>
      <c r="B51" s="22"/>
      <c r="C51" s="22">
        <v>2042</v>
      </c>
      <c r="D51" s="22">
        <v>293</v>
      </c>
      <c r="E51" s="22">
        <v>774</v>
      </c>
      <c r="F51" s="22">
        <v>126</v>
      </c>
      <c r="G51" s="22">
        <v>289</v>
      </c>
      <c r="H51" s="22">
        <v>46</v>
      </c>
      <c r="I51" s="22">
        <v>118</v>
      </c>
      <c r="J51" s="22">
        <v>448</v>
      </c>
      <c r="K51" s="22">
        <v>84</v>
      </c>
      <c r="L51" s="22">
        <v>395</v>
      </c>
      <c r="M51" s="22">
        <v>71</v>
      </c>
      <c r="N51" s="22">
        <v>1209</v>
      </c>
      <c r="O51" s="22">
        <v>117</v>
      </c>
      <c r="P51" s="22">
        <v>91</v>
      </c>
      <c r="Q51" s="22">
        <v>37</v>
      </c>
      <c r="R51" s="22">
        <v>66</v>
      </c>
      <c r="S51" s="22">
        <v>41</v>
      </c>
      <c r="T51" s="22">
        <v>2</v>
      </c>
      <c r="U51" s="22">
        <v>81</v>
      </c>
      <c r="V51" s="22">
        <v>230</v>
      </c>
      <c r="W51" s="22">
        <v>46</v>
      </c>
      <c r="X51" s="22">
        <v>68</v>
      </c>
      <c r="Y51" s="22">
        <v>30</v>
      </c>
      <c r="Z51" s="22">
        <v>4</v>
      </c>
      <c r="AA51" s="22">
        <f t="shared" si="0"/>
        <v>6708</v>
      </c>
    </row>
    <row r="52" spans="1:27" ht="12.75">
      <c r="A52" t="s">
        <v>98</v>
      </c>
      <c r="B52" s="22"/>
      <c r="C52" s="22">
        <v>10496</v>
      </c>
      <c r="D52" s="22">
        <v>13</v>
      </c>
      <c r="E52" s="22">
        <v>5430</v>
      </c>
      <c r="F52" s="22">
        <v>497</v>
      </c>
      <c r="G52" s="22">
        <v>3015</v>
      </c>
      <c r="H52" s="22">
        <v>104</v>
      </c>
      <c r="I52" s="22">
        <v>31</v>
      </c>
      <c r="J52" s="22">
        <v>426</v>
      </c>
      <c r="K52" s="22">
        <v>170</v>
      </c>
      <c r="L52" s="22">
        <v>98</v>
      </c>
      <c r="M52" s="22">
        <v>139</v>
      </c>
      <c r="N52" s="22">
        <v>6422</v>
      </c>
      <c r="O52" s="22">
        <v>156</v>
      </c>
      <c r="P52" s="22">
        <v>223</v>
      </c>
      <c r="Q52" s="22">
        <v>14</v>
      </c>
      <c r="R52" s="22">
        <v>801</v>
      </c>
      <c r="S52" s="22">
        <v>29</v>
      </c>
      <c r="T52" s="22">
        <v>55</v>
      </c>
      <c r="U52" s="22">
        <v>587</v>
      </c>
      <c r="V52" s="22">
        <v>186</v>
      </c>
      <c r="W52" s="22">
        <v>23</v>
      </c>
      <c r="X52" s="22">
        <v>172</v>
      </c>
      <c r="Y52" s="22">
        <v>51</v>
      </c>
      <c r="Z52" s="22">
        <v>11</v>
      </c>
      <c r="AA52" s="22">
        <f t="shared" si="0"/>
        <v>29149</v>
      </c>
    </row>
    <row r="53" spans="1:27" ht="12.75">
      <c r="A53" t="s">
        <v>258</v>
      </c>
      <c r="B53" s="22"/>
      <c r="C53" s="22">
        <v>244</v>
      </c>
      <c r="D53" s="22"/>
      <c r="E53" s="22">
        <v>72</v>
      </c>
      <c r="F53" s="22">
        <v>120</v>
      </c>
      <c r="G53" s="22">
        <v>574</v>
      </c>
      <c r="H53" s="22">
        <v>6</v>
      </c>
      <c r="I53" s="22"/>
      <c r="J53" s="22">
        <v>35</v>
      </c>
      <c r="K53" s="22">
        <v>16</v>
      </c>
      <c r="L53" s="22">
        <v>10</v>
      </c>
      <c r="M53" s="22">
        <v>18</v>
      </c>
      <c r="N53" s="22">
        <v>125</v>
      </c>
      <c r="O53" s="22">
        <v>9</v>
      </c>
      <c r="P53" s="22">
        <v>9</v>
      </c>
      <c r="Q53" s="22"/>
      <c r="R53" s="22">
        <v>9</v>
      </c>
      <c r="S53" s="22">
        <v>6</v>
      </c>
      <c r="T53" s="22">
        <v>3</v>
      </c>
      <c r="U53" s="22">
        <v>51</v>
      </c>
      <c r="V53" s="22">
        <v>15</v>
      </c>
      <c r="W53" s="22">
        <v>7</v>
      </c>
      <c r="X53" s="22">
        <v>14</v>
      </c>
      <c r="Y53" s="22"/>
      <c r="Z53" s="22"/>
      <c r="AA53" s="22">
        <f t="shared" si="0"/>
        <v>1343</v>
      </c>
    </row>
    <row r="54" spans="1:27" ht="12.75">
      <c r="A54" t="s">
        <v>259</v>
      </c>
      <c r="B54" s="22"/>
      <c r="C54" s="22">
        <v>623</v>
      </c>
      <c r="D54" s="22">
        <v>1</v>
      </c>
      <c r="E54" s="22">
        <v>187</v>
      </c>
      <c r="F54" s="22">
        <v>11</v>
      </c>
      <c r="G54" s="22">
        <v>402</v>
      </c>
      <c r="H54" s="22"/>
      <c r="I54" s="22">
        <v>1</v>
      </c>
      <c r="J54" s="22">
        <v>13</v>
      </c>
      <c r="K54" s="22">
        <v>10</v>
      </c>
      <c r="L54" s="22">
        <v>3</v>
      </c>
      <c r="M54" s="22">
        <v>17</v>
      </c>
      <c r="N54" s="22">
        <v>258</v>
      </c>
      <c r="O54" s="22">
        <v>18</v>
      </c>
      <c r="P54" s="22">
        <v>1</v>
      </c>
      <c r="Q54" s="22"/>
      <c r="R54" s="22">
        <v>9</v>
      </c>
      <c r="S54" s="22">
        <v>27</v>
      </c>
      <c r="T54" s="22">
        <v>1</v>
      </c>
      <c r="U54" s="22">
        <v>15</v>
      </c>
      <c r="V54" s="22">
        <v>6</v>
      </c>
      <c r="W54" s="22">
        <v>3</v>
      </c>
      <c r="X54" s="22">
        <v>46</v>
      </c>
      <c r="Y54" s="22"/>
      <c r="Z54" s="22"/>
      <c r="AA54" s="22">
        <f t="shared" si="0"/>
        <v>1652</v>
      </c>
    </row>
    <row r="55" spans="1:27" ht="12.75">
      <c r="A55" t="s">
        <v>260</v>
      </c>
      <c r="B55" s="22"/>
      <c r="C55" s="22">
        <v>1630</v>
      </c>
      <c r="D55" s="22">
        <v>39</v>
      </c>
      <c r="E55" s="22">
        <v>529</v>
      </c>
      <c r="F55" s="22">
        <v>424</v>
      </c>
      <c r="G55" s="22">
        <v>1113</v>
      </c>
      <c r="H55" s="22">
        <v>31</v>
      </c>
      <c r="I55" s="22">
        <v>23</v>
      </c>
      <c r="J55" s="22">
        <v>145</v>
      </c>
      <c r="K55" s="22">
        <v>185</v>
      </c>
      <c r="L55" s="22">
        <v>39</v>
      </c>
      <c r="M55" s="22">
        <v>79</v>
      </c>
      <c r="N55" s="22">
        <v>1353</v>
      </c>
      <c r="O55" s="22">
        <v>225</v>
      </c>
      <c r="P55" s="22">
        <v>98</v>
      </c>
      <c r="Q55" s="22">
        <v>15</v>
      </c>
      <c r="R55" s="22">
        <v>6180</v>
      </c>
      <c r="S55" s="22">
        <v>11</v>
      </c>
      <c r="T55" s="22">
        <v>453</v>
      </c>
      <c r="U55" s="22">
        <v>89</v>
      </c>
      <c r="V55" s="22">
        <v>5029</v>
      </c>
      <c r="W55" s="22">
        <v>30</v>
      </c>
      <c r="X55" s="22">
        <v>51</v>
      </c>
      <c r="Y55" s="22">
        <v>13</v>
      </c>
      <c r="Z55" s="22"/>
      <c r="AA55" s="22">
        <f t="shared" si="0"/>
        <v>17784</v>
      </c>
    </row>
    <row r="56" spans="1:27" ht="12.75">
      <c r="A56" t="s">
        <v>261</v>
      </c>
      <c r="B56" s="22"/>
      <c r="C56" s="22">
        <v>9676</v>
      </c>
      <c r="D56" s="22">
        <v>2</v>
      </c>
      <c r="E56" s="22">
        <v>2338</v>
      </c>
      <c r="F56" s="22">
        <v>259</v>
      </c>
      <c r="G56" s="22">
        <v>4412</v>
      </c>
      <c r="H56" s="22">
        <v>37</v>
      </c>
      <c r="I56" s="22">
        <v>1</v>
      </c>
      <c r="J56" s="22">
        <v>51</v>
      </c>
      <c r="K56" s="22">
        <v>306</v>
      </c>
      <c r="L56" s="22">
        <v>17</v>
      </c>
      <c r="M56" s="22">
        <v>647</v>
      </c>
      <c r="N56" s="22">
        <v>2993</v>
      </c>
      <c r="O56" s="22">
        <v>153</v>
      </c>
      <c r="P56" s="22">
        <v>76</v>
      </c>
      <c r="Q56" s="22"/>
      <c r="R56" s="22">
        <v>387</v>
      </c>
      <c r="S56" s="22">
        <v>14</v>
      </c>
      <c r="T56" s="22">
        <v>26</v>
      </c>
      <c r="U56" s="22">
        <v>1173</v>
      </c>
      <c r="V56" s="22">
        <v>117</v>
      </c>
      <c r="W56" s="22">
        <v>3</v>
      </c>
      <c r="X56" s="22">
        <v>49</v>
      </c>
      <c r="Y56" s="22">
        <v>5</v>
      </c>
      <c r="Z56" s="22">
        <v>2</v>
      </c>
      <c r="AA56" s="22">
        <f t="shared" si="0"/>
        <v>22744</v>
      </c>
    </row>
    <row r="57" spans="1:27" ht="12.75">
      <c r="A57" t="s">
        <v>262</v>
      </c>
      <c r="B57" s="22"/>
      <c r="C57" s="22">
        <v>27344</v>
      </c>
      <c r="D57" s="22">
        <v>24</v>
      </c>
      <c r="E57" s="22">
        <v>16199</v>
      </c>
      <c r="F57" s="22">
        <v>408</v>
      </c>
      <c r="G57" s="22">
        <v>3131</v>
      </c>
      <c r="H57" s="22">
        <v>55</v>
      </c>
      <c r="I57" s="22">
        <v>1</v>
      </c>
      <c r="J57" s="22">
        <v>231</v>
      </c>
      <c r="K57" s="22">
        <v>532</v>
      </c>
      <c r="L57" s="22">
        <v>24</v>
      </c>
      <c r="M57" s="22">
        <v>413</v>
      </c>
      <c r="N57" s="22">
        <v>23854</v>
      </c>
      <c r="O57" s="22">
        <v>707</v>
      </c>
      <c r="P57" s="22">
        <v>407</v>
      </c>
      <c r="Q57" s="22"/>
      <c r="R57" s="22">
        <v>8427</v>
      </c>
      <c r="S57" s="22">
        <v>29</v>
      </c>
      <c r="T57" s="22">
        <v>353</v>
      </c>
      <c r="U57" s="22">
        <v>1387</v>
      </c>
      <c r="V57" s="22">
        <v>193</v>
      </c>
      <c r="W57" s="22">
        <v>6</v>
      </c>
      <c r="X57" s="22">
        <v>70</v>
      </c>
      <c r="Y57" s="22"/>
      <c r="Z57" s="22">
        <v>1</v>
      </c>
      <c r="AA57" s="22">
        <f t="shared" si="0"/>
        <v>83796</v>
      </c>
    </row>
    <row r="58" spans="1:27" ht="12.75">
      <c r="A58" t="s">
        <v>263</v>
      </c>
      <c r="B58" s="22"/>
      <c r="C58" s="22">
        <v>7821</v>
      </c>
      <c r="D58" s="22">
        <v>5</v>
      </c>
      <c r="E58" s="22">
        <v>6801</v>
      </c>
      <c r="F58" s="22">
        <v>37</v>
      </c>
      <c r="G58" s="22">
        <v>1063</v>
      </c>
      <c r="H58" s="22">
        <v>7</v>
      </c>
      <c r="I58" s="22">
        <v>2</v>
      </c>
      <c r="J58" s="22">
        <v>19</v>
      </c>
      <c r="K58" s="22">
        <v>45</v>
      </c>
      <c r="L58" s="22">
        <v>3</v>
      </c>
      <c r="M58" s="22">
        <v>305</v>
      </c>
      <c r="N58" s="22">
        <v>3086</v>
      </c>
      <c r="O58" s="22">
        <v>154</v>
      </c>
      <c r="P58" s="22">
        <v>26</v>
      </c>
      <c r="Q58" s="22"/>
      <c r="R58" s="22">
        <v>228</v>
      </c>
      <c r="S58" s="22">
        <v>1</v>
      </c>
      <c r="T58" s="22">
        <v>13</v>
      </c>
      <c r="U58" s="22">
        <v>1353</v>
      </c>
      <c r="V58" s="22">
        <v>5</v>
      </c>
      <c r="W58" s="22">
        <v>1</v>
      </c>
      <c r="X58" s="22">
        <v>5</v>
      </c>
      <c r="Y58" s="22"/>
      <c r="Z58" s="22"/>
      <c r="AA58" s="22">
        <f t="shared" si="0"/>
        <v>20980</v>
      </c>
    </row>
    <row r="59" spans="1:27" ht="12.75">
      <c r="A59" t="s">
        <v>264</v>
      </c>
      <c r="B59" s="22"/>
      <c r="C59" s="22">
        <v>3365</v>
      </c>
      <c r="D59" s="22"/>
      <c r="E59" s="22">
        <v>1602</v>
      </c>
      <c r="F59" s="22">
        <v>13</v>
      </c>
      <c r="G59" s="22">
        <v>178</v>
      </c>
      <c r="H59" s="22"/>
      <c r="I59" s="22">
        <v>4</v>
      </c>
      <c r="J59" s="22">
        <v>10</v>
      </c>
      <c r="K59" s="22">
        <v>3</v>
      </c>
      <c r="L59" s="22">
        <v>1</v>
      </c>
      <c r="M59" s="22">
        <v>49</v>
      </c>
      <c r="N59" s="22">
        <v>1163</v>
      </c>
      <c r="O59" s="22">
        <v>26</v>
      </c>
      <c r="P59" s="22">
        <v>6</v>
      </c>
      <c r="Q59" s="22"/>
      <c r="R59" s="22">
        <v>14</v>
      </c>
      <c r="S59" s="22">
        <v>1</v>
      </c>
      <c r="T59" s="22">
        <v>4</v>
      </c>
      <c r="U59" s="22">
        <v>682</v>
      </c>
      <c r="V59" s="22">
        <v>10</v>
      </c>
      <c r="W59" s="22">
        <v>3</v>
      </c>
      <c r="X59" s="22">
        <v>5</v>
      </c>
      <c r="Y59" s="22"/>
      <c r="Z59" s="22"/>
      <c r="AA59" s="22">
        <f t="shared" si="0"/>
        <v>7139</v>
      </c>
    </row>
    <row r="60" spans="1:27" ht="12.75">
      <c r="A60" t="s">
        <v>265</v>
      </c>
      <c r="B60" s="22"/>
      <c r="C60" s="22">
        <v>9549</v>
      </c>
      <c r="D60" s="22">
        <v>3</v>
      </c>
      <c r="E60" s="22">
        <v>2532</v>
      </c>
      <c r="F60" s="22">
        <v>92</v>
      </c>
      <c r="G60" s="22">
        <v>8483</v>
      </c>
      <c r="H60" s="22">
        <v>14</v>
      </c>
      <c r="I60" s="22">
        <v>2</v>
      </c>
      <c r="J60" s="22">
        <v>21</v>
      </c>
      <c r="K60" s="22">
        <v>46</v>
      </c>
      <c r="L60" s="22">
        <v>8</v>
      </c>
      <c r="M60" s="22">
        <v>55</v>
      </c>
      <c r="N60" s="22">
        <v>14121</v>
      </c>
      <c r="O60" s="22">
        <v>112</v>
      </c>
      <c r="P60" s="22">
        <v>18</v>
      </c>
      <c r="Q60" s="22"/>
      <c r="R60" s="22">
        <v>68</v>
      </c>
      <c r="S60" s="22">
        <v>4</v>
      </c>
      <c r="T60" s="22">
        <v>3</v>
      </c>
      <c r="U60" s="22">
        <v>185</v>
      </c>
      <c r="V60" s="22">
        <v>10</v>
      </c>
      <c r="W60" s="22">
        <v>3</v>
      </c>
      <c r="X60" s="22">
        <v>12</v>
      </c>
      <c r="Y60" s="22">
        <v>2</v>
      </c>
      <c r="Z60" s="22"/>
      <c r="AA60" s="22">
        <f t="shared" si="0"/>
        <v>35343</v>
      </c>
    </row>
    <row r="61" spans="1:29" ht="12.75">
      <c r="A61" t="s">
        <v>266</v>
      </c>
      <c r="B61" s="22"/>
      <c r="C61" s="22">
        <v>19321</v>
      </c>
      <c r="D61" s="22">
        <v>3</v>
      </c>
      <c r="E61" s="22">
        <v>15888</v>
      </c>
      <c r="F61" s="22">
        <v>107</v>
      </c>
      <c r="G61" s="22">
        <v>1029</v>
      </c>
      <c r="H61" s="22">
        <v>15</v>
      </c>
      <c r="I61" s="22">
        <v>2</v>
      </c>
      <c r="J61" s="22">
        <v>82</v>
      </c>
      <c r="K61" s="22">
        <v>62</v>
      </c>
      <c r="L61" s="22">
        <v>7</v>
      </c>
      <c r="M61" s="22">
        <v>320</v>
      </c>
      <c r="N61" s="22">
        <v>10127</v>
      </c>
      <c r="O61" s="22">
        <v>402</v>
      </c>
      <c r="P61" s="22">
        <v>56</v>
      </c>
      <c r="Q61" s="22"/>
      <c r="R61" s="22">
        <v>515</v>
      </c>
      <c r="S61" s="22">
        <v>18</v>
      </c>
      <c r="T61" s="22">
        <v>21</v>
      </c>
      <c r="U61" s="22">
        <v>3699</v>
      </c>
      <c r="V61" s="22">
        <v>59</v>
      </c>
      <c r="W61" s="22">
        <v>3</v>
      </c>
      <c r="X61" s="22">
        <v>37</v>
      </c>
      <c r="Y61" s="22">
        <v>3</v>
      </c>
      <c r="Z61" s="22"/>
      <c r="AA61" s="22">
        <f t="shared" si="0"/>
        <v>51776</v>
      </c>
      <c r="AC61" s="22"/>
    </row>
    <row r="62" spans="2:27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4" ht="12.75">
      <c r="A64" t="s">
        <v>307</v>
      </c>
    </row>
    <row r="65" ht="12.75">
      <c r="A65" t="s">
        <v>268</v>
      </c>
    </row>
    <row r="66" ht="12.75">
      <c r="A66" t="s">
        <v>269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5.7109375" style="0" customWidth="1"/>
    <col min="2" max="26" width="8.7109375" style="0" customWidth="1"/>
    <col min="31" max="34" width="0" style="0" hidden="1" customWidth="1"/>
  </cols>
  <sheetData>
    <row r="1" spans="1:25" ht="12.75">
      <c r="A1" s="1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6" ht="71.25">
      <c r="B2" s="3" t="s">
        <v>0</v>
      </c>
      <c r="C2" s="3" t="s">
        <v>9</v>
      </c>
      <c r="D2" s="3" t="s">
        <v>212</v>
      </c>
      <c r="E2" s="3" t="s">
        <v>4</v>
      </c>
      <c r="F2" s="3" t="s">
        <v>3</v>
      </c>
      <c r="G2" s="3" t="s">
        <v>16</v>
      </c>
      <c r="H2" s="3" t="s">
        <v>25</v>
      </c>
      <c r="I2" s="3" t="s">
        <v>2</v>
      </c>
      <c r="J2" s="3" t="s">
        <v>15</v>
      </c>
      <c r="K2" s="3" t="s">
        <v>13</v>
      </c>
      <c r="L2" s="3" t="s">
        <v>17</v>
      </c>
      <c r="M2" s="3" t="s">
        <v>8</v>
      </c>
      <c r="N2" s="3" t="s">
        <v>6</v>
      </c>
      <c r="O2" s="3" t="s">
        <v>14</v>
      </c>
      <c r="P2" s="3" t="s">
        <v>24</v>
      </c>
      <c r="Q2" s="3" t="s">
        <v>18</v>
      </c>
      <c r="R2" s="3" t="s">
        <v>12</v>
      </c>
      <c r="S2" s="3" t="s">
        <v>7</v>
      </c>
      <c r="T2" s="3" t="s">
        <v>5</v>
      </c>
      <c r="U2" s="3" t="s">
        <v>26</v>
      </c>
      <c r="V2" s="3" t="s">
        <v>1</v>
      </c>
      <c r="W2" s="3" t="s">
        <v>99</v>
      </c>
      <c r="X2" s="3" t="s">
        <v>27</v>
      </c>
      <c r="Y2" s="3" t="s">
        <v>11</v>
      </c>
      <c r="Z2" s="4" t="s">
        <v>19</v>
      </c>
    </row>
    <row r="3" spans="1:26" ht="12.75">
      <c r="A3" t="s">
        <v>218</v>
      </c>
      <c r="B3" s="22">
        <v>62444</v>
      </c>
      <c r="C3" s="22">
        <v>8052</v>
      </c>
      <c r="D3" s="22">
        <v>802</v>
      </c>
      <c r="E3" s="22">
        <v>35267</v>
      </c>
      <c r="F3" s="22">
        <v>44605</v>
      </c>
      <c r="G3" s="22">
        <v>38563</v>
      </c>
      <c r="H3" s="22">
        <v>2528</v>
      </c>
      <c r="I3" s="22">
        <v>33081</v>
      </c>
      <c r="J3" s="22">
        <v>11553</v>
      </c>
      <c r="K3" s="22">
        <v>9193</v>
      </c>
      <c r="L3" s="22">
        <v>2594</v>
      </c>
      <c r="M3" s="22">
        <v>5680</v>
      </c>
      <c r="N3" s="22">
        <v>42277</v>
      </c>
      <c r="O3" s="22">
        <v>17225</v>
      </c>
      <c r="P3" s="22">
        <v>2214</v>
      </c>
      <c r="Q3" s="22">
        <v>8457</v>
      </c>
      <c r="R3" s="22">
        <v>13852</v>
      </c>
      <c r="S3" s="22">
        <v>15762</v>
      </c>
      <c r="T3" s="22">
        <v>7229</v>
      </c>
      <c r="U3" s="22">
        <v>485</v>
      </c>
      <c r="V3" s="22">
        <v>33248</v>
      </c>
      <c r="W3" s="22">
        <v>21832</v>
      </c>
      <c r="X3" s="22">
        <v>71</v>
      </c>
      <c r="Y3" s="22">
        <v>1331</v>
      </c>
      <c r="Z3" s="22">
        <f aca="true" t="shared" si="0" ref="Z3:Z35">SUM(B3:Y3)</f>
        <v>418345</v>
      </c>
    </row>
    <row r="4" spans="1:26" ht="12.75">
      <c r="A4" t="s">
        <v>219</v>
      </c>
      <c r="B4" s="22">
        <v>63297</v>
      </c>
      <c r="C4" s="22">
        <v>112</v>
      </c>
      <c r="D4" s="22">
        <v>27</v>
      </c>
      <c r="E4" s="22">
        <v>40083</v>
      </c>
      <c r="F4" s="22">
        <v>834</v>
      </c>
      <c r="G4" s="22">
        <v>5373</v>
      </c>
      <c r="H4" s="22">
        <v>123</v>
      </c>
      <c r="I4" s="22">
        <v>15739</v>
      </c>
      <c r="J4" s="22">
        <v>282</v>
      </c>
      <c r="K4" s="22">
        <v>217</v>
      </c>
      <c r="L4" s="22">
        <v>6623</v>
      </c>
      <c r="M4" s="22">
        <v>77</v>
      </c>
      <c r="N4" s="22">
        <v>1136</v>
      </c>
      <c r="O4" s="22">
        <v>343</v>
      </c>
      <c r="P4" s="22">
        <v>82</v>
      </c>
      <c r="Q4" s="22">
        <v>439</v>
      </c>
      <c r="R4" s="22">
        <v>446</v>
      </c>
      <c r="S4" s="22">
        <v>429</v>
      </c>
      <c r="T4" s="22">
        <v>1410</v>
      </c>
      <c r="U4" s="22">
        <v>62</v>
      </c>
      <c r="V4" s="22">
        <v>40765</v>
      </c>
      <c r="W4" s="22">
        <v>1212</v>
      </c>
      <c r="X4" s="22">
        <v>9</v>
      </c>
      <c r="Y4" s="22">
        <v>24</v>
      </c>
      <c r="Z4" s="22">
        <f t="shared" si="0"/>
        <v>179144</v>
      </c>
    </row>
    <row r="5" spans="1:26" ht="12.75">
      <c r="A5" t="s">
        <v>220</v>
      </c>
      <c r="B5" s="22">
        <v>22016</v>
      </c>
      <c r="C5" s="22">
        <v>20</v>
      </c>
      <c r="D5" s="22">
        <v>7</v>
      </c>
      <c r="E5" s="22">
        <v>17272</v>
      </c>
      <c r="F5" s="22">
        <v>589</v>
      </c>
      <c r="G5" s="22">
        <v>727</v>
      </c>
      <c r="H5" s="22">
        <v>22</v>
      </c>
      <c r="I5" s="22">
        <v>1032</v>
      </c>
      <c r="J5" s="22">
        <v>68</v>
      </c>
      <c r="K5" s="22">
        <v>66</v>
      </c>
      <c r="L5" s="22">
        <v>2547</v>
      </c>
      <c r="M5" s="22">
        <v>16</v>
      </c>
      <c r="N5" s="22">
        <v>593</v>
      </c>
      <c r="O5" s="22">
        <v>112</v>
      </c>
      <c r="P5" s="22">
        <v>20</v>
      </c>
      <c r="Q5" s="22">
        <v>131</v>
      </c>
      <c r="R5" s="22">
        <v>64</v>
      </c>
      <c r="S5" s="22">
        <v>145</v>
      </c>
      <c r="T5" s="22">
        <v>146</v>
      </c>
      <c r="U5" s="22">
        <v>16</v>
      </c>
      <c r="V5" s="22">
        <v>11809</v>
      </c>
      <c r="W5" s="22">
        <v>387</v>
      </c>
      <c r="X5" s="22">
        <v>2</v>
      </c>
      <c r="Y5" s="22">
        <v>4</v>
      </c>
      <c r="Z5" s="22">
        <f t="shared" si="0"/>
        <v>57811</v>
      </c>
    </row>
    <row r="6" spans="1:26" ht="12.75">
      <c r="A6" t="s">
        <v>272</v>
      </c>
      <c r="B6" s="22">
        <v>10630</v>
      </c>
      <c r="C6" s="22">
        <v>10</v>
      </c>
      <c r="D6" s="22">
        <v>5</v>
      </c>
      <c r="E6" s="22">
        <v>4203</v>
      </c>
      <c r="F6" s="22">
        <v>302</v>
      </c>
      <c r="G6" s="22">
        <v>259</v>
      </c>
      <c r="H6" s="22">
        <v>6</v>
      </c>
      <c r="I6" s="22">
        <v>1089</v>
      </c>
      <c r="J6" s="22">
        <v>50</v>
      </c>
      <c r="K6" s="22">
        <v>39</v>
      </c>
      <c r="L6" s="22">
        <v>513</v>
      </c>
      <c r="M6" s="22">
        <v>3</v>
      </c>
      <c r="N6" s="22">
        <v>616</v>
      </c>
      <c r="O6" s="22">
        <v>36</v>
      </c>
      <c r="P6" s="22">
        <v>7</v>
      </c>
      <c r="Q6" s="22">
        <v>54</v>
      </c>
      <c r="R6" s="22">
        <v>68</v>
      </c>
      <c r="S6" s="22">
        <v>122</v>
      </c>
      <c r="T6" s="22">
        <v>102</v>
      </c>
      <c r="U6" s="22">
        <v>3</v>
      </c>
      <c r="V6" s="22">
        <v>5497</v>
      </c>
      <c r="W6" s="22">
        <v>90</v>
      </c>
      <c r="X6" s="22">
        <v>1</v>
      </c>
      <c r="Y6" s="22">
        <v>4</v>
      </c>
      <c r="Z6" s="22">
        <f t="shared" si="0"/>
        <v>23709</v>
      </c>
    </row>
    <row r="7" spans="1:26" ht="12.75">
      <c r="A7" t="s">
        <v>222</v>
      </c>
      <c r="B7" s="22">
        <v>1210</v>
      </c>
      <c r="C7" s="22">
        <v>23</v>
      </c>
      <c r="D7" s="22">
        <v>18</v>
      </c>
      <c r="E7" s="22">
        <v>791</v>
      </c>
      <c r="F7" s="22">
        <v>183</v>
      </c>
      <c r="G7" s="22">
        <v>186</v>
      </c>
      <c r="H7" s="22">
        <v>45</v>
      </c>
      <c r="I7" s="22">
        <v>293</v>
      </c>
      <c r="J7" s="22">
        <v>22</v>
      </c>
      <c r="K7" s="22">
        <v>31</v>
      </c>
      <c r="L7" s="22">
        <v>30</v>
      </c>
      <c r="M7" s="22">
        <v>4</v>
      </c>
      <c r="N7" s="22">
        <v>117</v>
      </c>
      <c r="O7" s="22">
        <v>80</v>
      </c>
      <c r="P7" s="22">
        <v>16</v>
      </c>
      <c r="Q7" s="22">
        <v>63</v>
      </c>
      <c r="R7" s="22">
        <v>94</v>
      </c>
      <c r="S7" s="22">
        <v>40</v>
      </c>
      <c r="T7" s="22">
        <v>78</v>
      </c>
      <c r="U7" s="22">
        <v>19</v>
      </c>
      <c r="V7" s="22">
        <v>702</v>
      </c>
      <c r="W7" s="22">
        <v>455</v>
      </c>
      <c r="X7" s="22">
        <v>2</v>
      </c>
      <c r="Y7" s="22">
        <v>34</v>
      </c>
      <c r="Z7" s="22">
        <f t="shared" si="0"/>
        <v>4536</v>
      </c>
    </row>
    <row r="8" spans="1:26" ht="12.75">
      <c r="A8" t="s">
        <v>223</v>
      </c>
      <c r="B8" s="22">
        <v>835</v>
      </c>
      <c r="C8" s="22">
        <v>36</v>
      </c>
      <c r="D8" s="22">
        <v>7</v>
      </c>
      <c r="E8" s="22">
        <v>2349</v>
      </c>
      <c r="F8" s="22">
        <v>154</v>
      </c>
      <c r="G8" s="22">
        <v>521</v>
      </c>
      <c r="H8" s="22">
        <v>11</v>
      </c>
      <c r="I8" s="22">
        <v>255</v>
      </c>
      <c r="J8" s="22">
        <v>39</v>
      </c>
      <c r="K8" s="22">
        <v>464</v>
      </c>
      <c r="L8" s="22">
        <v>171</v>
      </c>
      <c r="M8" s="22">
        <v>16</v>
      </c>
      <c r="N8" s="22">
        <v>227</v>
      </c>
      <c r="O8" s="22">
        <v>167</v>
      </c>
      <c r="P8" s="22">
        <v>21</v>
      </c>
      <c r="Q8" s="22">
        <v>123</v>
      </c>
      <c r="R8" s="22">
        <v>2293</v>
      </c>
      <c r="S8" s="22">
        <v>66</v>
      </c>
      <c r="T8" s="22">
        <v>871</v>
      </c>
      <c r="U8" s="22">
        <v>10</v>
      </c>
      <c r="V8" s="22">
        <v>854</v>
      </c>
      <c r="W8" s="22">
        <v>928</v>
      </c>
      <c r="X8" s="22"/>
      <c r="Y8" s="22">
        <v>241</v>
      </c>
      <c r="Z8" s="22">
        <f t="shared" si="0"/>
        <v>10659</v>
      </c>
    </row>
    <row r="9" spans="1:26" ht="12.75">
      <c r="A9" t="s">
        <v>224</v>
      </c>
      <c r="B9" s="22">
        <v>1598</v>
      </c>
      <c r="C9" s="22">
        <v>20</v>
      </c>
      <c r="D9" s="22">
        <v>7</v>
      </c>
      <c r="E9" s="22">
        <v>880</v>
      </c>
      <c r="F9" s="22">
        <v>62</v>
      </c>
      <c r="G9" s="22">
        <v>137</v>
      </c>
      <c r="H9" s="22">
        <v>5</v>
      </c>
      <c r="I9" s="22">
        <v>152</v>
      </c>
      <c r="J9" s="22">
        <v>14</v>
      </c>
      <c r="K9" s="22">
        <v>149</v>
      </c>
      <c r="L9" s="22">
        <v>523</v>
      </c>
      <c r="M9" s="22"/>
      <c r="N9" s="22">
        <v>124</v>
      </c>
      <c r="O9" s="22">
        <v>33</v>
      </c>
      <c r="P9" s="22">
        <v>3</v>
      </c>
      <c r="Q9" s="22">
        <v>50</v>
      </c>
      <c r="R9" s="22">
        <v>259</v>
      </c>
      <c r="S9" s="22">
        <v>25</v>
      </c>
      <c r="T9" s="22">
        <v>248</v>
      </c>
      <c r="U9" s="22">
        <v>10</v>
      </c>
      <c r="V9" s="22">
        <v>1473</v>
      </c>
      <c r="W9" s="22">
        <v>370</v>
      </c>
      <c r="X9" s="22">
        <v>1</v>
      </c>
      <c r="Y9" s="22">
        <v>11</v>
      </c>
      <c r="Z9" s="22">
        <f t="shared" si="0"/>
        <v>6154</v>
      </c>
    </row>
    <row r="10" spans="1:26" ht="12.75">
      <c r="A10" t="s">
        <v>273</v>
      </c>
      <c r="B10" s="22">
        <v>3162</v>
      </c>
      <c r="C10" s="22">
        <v>18</v>
      </c>
      <c r="D10" s="22">
        <v>2</v>
      </c>
      <c r="E10" s="22">
        <v>5134</v>
      </c>
      <c r="F10" s="22">
        <v>259</v>
      </c>
      <c r="G10" s="22">
        <v>226</v>
      </c>
      <c r="H10" s="22">
        <v>21</v>
      </c>
      <c r="I10" s="22">
        <v>703</v>
      </c>
      <c r="J10" s="22">
        <v>57</v>
      </c>
      <c r="K10" s="22">
        <v>279</v>
      </c>
      <c r="L10" s="22">
        <v>487</v>
      </c>
      <c r="M10" s="22">
        <v>5</v>
      </c>
      <c r="N10" s="22">
        <v>343</v>
      </c>
      <c r="O10" s="22">
        <v>99</v>
      </c>
      <c r="P10" s="22">
        <v>19</v>
      </c>
      <c r="Q10" s="22">
        <v>97</v>
      </c>
      <c r="R10" s="22">
        <v>432</v>
      </c>
      <c r="S10" s="22">
        <v>127</v>
      </c>
      <c r="T10" s="22">
        <v>73</v>
      </c>
      <c r="U10" s="22">
        <v>11</v>
      </c>
      <c r="V10" s="22">
        <v>3008</v>
      </c>
      <c r="W10" s="22">
        <v>134</v>
      </c>
      <c r="X10" s="22">
        <v>1</v>
      </c>
      <c r="Y10" s="22">
        <v>13</v>
      </c>
      <c r="Z10" s="22">
        <f t="shared" si="0"/>
        <v>14710</v>
      </c>
    </row>
    <row r="11" spans="1:26" ht="12.75">
      <c r="A11" t="s">
        <v>274</v>
      </c>
      <c r="B11" s="22">
        <v>9242</v>
      </c>
      <c r="C11" s="22">
        <v>79</v>
      </c>
      <c r="D11" s="22">
        <v>27</v>
      </c>
      <c r="E11" s="22">
        <v>5749</v>
      </c>
      <c r="F11" s="22">
        <v>840</v>
      </c>
      <c r="G11" s="22">
        <v>770</v>
      </c>
      <c r="H11" s="22">
        <v>37</v>
      </c>
      <c r="I11" s="22">
        <v>963</v>
      </c>
      <c r="J11" s="22">
        <v>244</v>
      </c>
      <c r="K11" s="22">
        <v>210</v>
      </c>
      <c r="L11" s="22">
        <v>1376</v>
      </c>
      <c r="M11" s="22">
        <v>43</v>
      </c>
      <c r="N11" s="22">
        <v>863</v>
      </c>
      <c r="O11" s="22">
        <v>338</v>
      </c>
      <c r="P11" s="22">
        <v>50</v>
      </c>
      <c r="Q11" s="22">
        <v>211</v>
      </c>
      <c r="R11" s="22">
        <v>731</v>
      </c>
      <c r="S11" s="22">
        <v>438</v>
      </c>
      <c r="T11" s="22">
        <v>327</v>
      </c>
      <c r="U11" s="22">
        <v>31</v>
      </c>
      <c r="V11" s="22">
        <v>3382</v>
      </c>
      <c r="W11" s="22">
        <v>522</v>
      </c>
      <c r="X11" s="22">
        <v>8</v>
      </c>
      <c r="Y11" s="22">
        <v>26</v>
      </c>
      <c r="Z11" s="22">
        <f t="shared" si="0"/>
        <v>26507</v>
      </c>
    </row>
    <row r="12" spans="1:26" ht="12.75">
      <c r="A12" t="s">
        <v>275</v>
      </c>
      <c r="B12" s="22">
        <v>1244</v>
      </c>
      <c r="C12" s="22">
        <v>16</v>
      </c>
      <c r="D12" s="22">
        <v>6</v>
      </c>
      <c r="E12" s="22">
        <v>455</v>
      </c>
      <c r="F12" s="22">
        <v>244</v>
      </c>
      <c r="G12" s="22">
        <v>296</v>
      </c>
      <c r="H12" s="22">
        <v>59</v>
      </c>
      <c r="I12" s="22">
        <v>260</v>
      </c>
      <c r="J12" s="22">
        <v>70</v>
      </c>
      <c r="K12" s="22">
        <v>84</v>
      </c>
      <c r="L12" s="22">
        <v>31</v>
      </c>
      <c r="M12" s="22">
        <v>6</v>
      </c>
      <c r="N12" s="22">
        <v>556</v>
      </c>
      <c r="O12" s="22">
        <v>463</v>
      </c>
      <c r="P12" s="22">
        <v>33</v>
      </c>
      <c r="Q12" s="22">
        <v>155</v>
      </c>
      <c r="R12" s="22">
        <v>154</v>
      </c>
      <c r="S12" s="22">
        <v>83</v>
      </c>
      <c r="T12" s="22">
        <v>47</v>
      </c>
      <c r="U12" s="22">
        <v>5</v>
      </c>
      <c r="V12" s="22">
        <v>788</v>
      </c>
      <c r="W12" s="22">
        <v>58</v>
      </c>
      <c r="X12" s="22">
        <v>1</v>
      </c>
      <c r="Y12" s="22">
        <v>6</v>
      </c>
      <c r="Z12" s="22">
        <f t="shared" si="0"/>
        <v>5120</v>
      </c>
    </row>
    <row r="13" spans="1:26" ht="12.75">
      <c r="A13" t="s">
        <v>230</v>
      </c>
      <c r="B13" s="22">
        <v>18380</v>
      </c>
      <c r="C13" s="22">
        <v>303</v>
      </c>
      <c r="D13" s="22">
        <v>14</v>
      </c>
      <c r="E13" s="22">
        <v>8747</v>
      </c>
      <c r="F13" s="22">
        <v>1546</v>
      </c>
      <c r="G13" s="22">
        <v>18818</v>
      </c>
      <c r="H13" s="22">
        <v>58</v>
      </c>
      <c r="I13" s="22">
        <v>923</v>
      </c>
      <c r="J13" s="22">
        <v>1316</v>
      </c>
      <c r="K13" s="22">
        <v>1251</v>
      </c>
      <c r="L13" s="22">
        <v>217</v>
      </c>
      <c r="M13" s="22">
        <v>34</v>
      </c>
      <c r="N13" s="22">
        <v>855</v>
      </c>
      <c r="O13" s="22">
        <v>180</v>
      </c>
      <c r="P13" s="22">
        <v>69</v>
      </c>
      <c r="Q13" s="22">
        <v>498</v>
      </c>
      <c r="R13" s="22">
        <v>1478</v>
      </c>
      <c r="S13" s="22">
        <v>335</v>
      </c>
      <c r="T13" s="22">
        <v>112</v>
      </c>
      <c r="U13" s="22">
        <v>12</v>
      </c>
      <c r="V13" s="22">
        <v>14209</v>
      </c>
      <c r="W13" s="22">
        <v>610</v>
      </c>
      <c r="X13" s="22">
        <v>1</v>
      </c>
      <c r="Y13" s="22">
        <v>194</v>
      </c>
      <c r="Z13" s="22">
        <f t="shared" si="0"/>
        <v>70160</v>
      </c>
    </row>
    <row r="14" spans="1:26" ht="12.75">
      <c r="A14" t="s">
        <v>276</v>
      </c>
      <c r="B14" s="22">
        <v>1286</v>
      </c>
      <c r="C14" s="22">
        <v>28</v>
      </c>
      <c r="D14" s="22">
        <v>7</v>
      </c>
      <c r="E14" s="22">
        <v>352</v>
      </c>
      <c r="F14" s="22">
        <v>175</v>
      </c>
      <c r="G14" s="22">
        <v>2062</v>
      </c>
      <c r="H14" s="22">
        <v>26</v>
      </c>
      <c r="I14" s="22">
        <v>129</v>
      </c>
      <c r="J14" s="22">
        <v>207</v>
      </c>
      <c r="K14" s="22">
        <v>54</v>
      </c>
      <c r="L14" s="22">
        <v>20</v>
      </c>
      <c r="M14" s="22">
        <v>10</v>
      </c>
      <c r="N14" s="22">
        <v>494</v>
      </c>
      <c r="O14" s="22">
        <v>73</v>
      </c>
      <c r="P14" s="22">
        <v>21</v>
      </c>
      <c r="Q14" s="22">
        <v>174</v>
      </c>
      <c r="R14" s="22">
        <v>134</v>
      </c>
      <c r="S14" s="22">
        <v>132</v>
      </c>
      <c r="T14" s="22">
        <v>15</v>
      </c>
      <c r="U14" s="22"/>
      <c r="V14" s="22">
        <v>601</v>
      </c>
      <c r="W14" s="22">
        <v>76</v>
      </c>
      <c r="X14" s="22"/>
      <c r="Y14" s="22">
        <v>7</v>
      </c>
      <c r="Z14" s="22">
        <f t="shared" si="0"/>
        <v>6083</v>
      </c>
    </row>
    <row r="15" spans="1:26" ht="12.75">
      <c r="A15" t="s">
        <v>240</v>
      </c>
      <c r="B15" s="22">
        <v>45619</v>
      </c>
      <c r="C15" s="22">
        <v>430</v>
      </c>
      <c r="D15" s="22">
        <v>230</v>
      </c>
      <c r="E15" s="22">
        <v>26239</v>
      </c>
      <c r="F15" s="22">
        <v>315</v>
      </c>
      <c r="G15" s="22">
        <v>846</v>
      </c>
      <c r="H15" s="22">
        <v>922</v>
      </c>
      <c r="I15" s="22">
        <v>6334</v>
      </c>
      <c r="J15" s="22">
        <v>46</v>
      </c>
      <c r="K15" s="22">
        <v>536</v>
      </c>
      <c r="L15" s="22">
        <v>3896</v>
      </c>
      <c r="M15" s="22">
        <v>186</v>
      </c>
      <c r="N15" s="22">
        <v>3215</v>
      </c>
      <c r="O15" s="22">
        <v>239</v>
      </c>
      <c r="P15" s="22">
        <v>578</v>
      </c>
      <c r="Q15" s="22">
        <v>3015</v>
      </c>
      <c r="R15" s="22">
        <v>743</v>
      </c>
      <c r="S15" s="22">
        <v>1093</v>
      </c>
      <c r="T15" s="22">
        <v>863</v>
      </c>
      <c r="U15" s="22">
        <v>202</v>
      </c>
      <c r="V15" s="22">
        <v>32744</v>
      </c>
      <c r="W15" s="22">
        <v>2437</v>
      </c>
      <c r="X15" s="22">
        <v>27</v>
      </c>
      <c r="Y15" s="22">
        <v>623</v>
      </c>
      <c r="Z15" s="22">
        <f t="shared" si="0"/>
        <v>131378</v>
      </c>
    </row>
    <row r="16" spans="1:26" ht="12.75">
      <c r="A16" t="s">
        <v>277</v>
      </c>
      <c r="B16" s="22">
        <v>3108</v>
      </c>
      <c r="C16" s="22">
        <v>85</v>
      </c>
      <c r="D16" s="22">
        <v>28</v>
      </c>
      <c r="E16" s="22">
        <v>710</v>
      </c>
      <c r="F16" s="22">
        <v>573</v>
      </c>
      <c r="G16" s="22">
        <v>2835</v>
      </c>
      <c r="H16" s="22">
        <v>119</v>
      </c>
      <c r="I16" s="22">
        <v>614</v>
      </c>
      <c r="J16" s="22">
        <v>526</v>
      </c>
      <c r="K16" s="22">
        <v>153</v>
      </c>
      <c r="L16" s="22">
        <v>62</v>
      </c>
      <c r="M16" s="22">
        <v>51</v>
      </c>
      <c r="N16" s="22">
        <v>2758</v>
      </c>
      <c r="O16" s="22">
        <v>405</v>
      </c>
      <c r="P16" s="22">
        <v>282</v>
      </c>
      <c r="Q16" s="22">
        <v>548</v>
      </c>
      <c r="R16" s="22">
        <v>138</v>
      </c>
      <c r="S16" s="22">
        <v>513</v>
      </c>
      <c r="T16" s="22">
        <v>32</v>
      </c>
      <c r="U16" s="22">
        <v>6</v>
      </c>
      <c r="V16" s="22">
        <v>1151</v>
      </c>
      <c r="W16" s="22">
        <v>153</v>
      </c>
      <c r="X16" s="22">
        <v>1</v>
      </c>
      <c r="Y16" s="22">
        <v>256</v>
      </c>
      <c r="Z16" s="22">
        <f t="shared" si="0"/>
        <v>15107</v>
      </c>
    </row>
    <row r="17" spans="1:26" ht="12.75">
      <c r="A17" t="s">
        <v>151</v>
      </c>
      <c r="B17" s="22">
        <v>99759</v>
      </c>
      <c r="C17" s="22">
        <v>843</v>
      </c>
      <c r="D17" s="22">
        <v>351</v>
      </c>
      <c r="E17" s="22">
        <v>54237</v>
      </c>
      <c r="F17" s="22">
        <v>15792</v>
      </c>
      <c r="G17" s="22">
        <v>17795</v>
      </c>
      <c r="H17" s="22">
        <v>940</v>
      </c>
      <c r="I17" s="22">
        <v>37890</v>
      </c>
      <c r="J17" s="22">
        <v>4144</v>
      </c>
      <c r="K17" s="22">
        <v>1716</v>
      </c>
      <c r="L17" s="22">
        <v>5933</v>
      </c>
      <c r="M17" s="22">
        <v>206</v>
      </c>
      <c r="N17" s="22">
        <v>13283</v>
      </c>
      <c r="O17" s="22">
        <v>1553</v>
      </c>
      <c r="P17" s="22">
        <v>749</v>
      </c>
      <c r="Q17" s="22">
        <v>3699</v>
      </c>
      <c r="R17" s="22">
        <v>2716</v>
      </c>
      <c r="S17" s="22">
        <v>6544</v>
      </c>
      <c r="T17" s="22">
        <v>3050</v>
      </c>
      <c r="U17" s="22">
        <v>253</v>
      </c>
      <c r="V17" s="22">
        <v>57023</v>
      </c>
      <c r="W17" s="22">
        <v>4548</v>
      </c>
      <c r="X17" s="22">
        <v>42</v>
      </c>
      <c r="Y17" s="22">
        <v>15964</v>
      </c>
      <c r="Z17" s="22">
        <f t="shared" si="0"/>
        <v>349030</v>
      </c>
    </row>
    <row r="18" spans="1:26" ht="12.75">
      <c r="A18" t="s">
        <v>278</v>
      </c>
      <c r="B18" s="22">
        <v>12627</v>
      </c>
      <c r="C18" s="22">
        <v>52</v>
      </c>
      <c r="D18" s="22">
        <v>50</v>
      </c>
      <c r="E18" s="22">
        <v>5061</v>
      </c>
      <c r="F18" s="22">
        <v>945</v>
      </c>
      <c r="G18" s="22">
        <v>2115</v>
      </c>
      <c r="H18" s="22">
        <v>78</v>
      </c>
      <c r="I18" s="22">
        <v>7979</v>
      </c>
      <c r="J18" s="22">
        <v>176</v>
      </c>
      <c r="K18" s="22">
        <v>192</v>
      </c>
      <c r="L18" s="22">
        <v>1586</v>
      </c>
      <c r="M18" s="22">
        <v>12</v>
      </c>
      <c r="N18" s="22">
        <v>1112</v>
      </c>
      <c r="O18" s="22">
        <v>547</v>
      </c>
      <c r="P18" s="22">
        <v>151</v>
      </c>
      <c r="Q18" s="22">
        <v>1464</v>
      </c>
      <c r="R18" s="22">
        <v>431</v>
      </c>
      <c r="S18" s="22">
        <v>350</v>
      </c>
      <c r="T18" s="22">
        <v>519</v>
      </c>
      <c r="U18" s="22">
        <v>44</v>
      </c>
      <c r="V18" s="22">
        <v>7962</v>
      </c>
      <c r="W18" s="22">
        <v>1187</v>
      </c>
      <c r="X18" s="22">
        <v>7</v>
      </c>
      <c r="Y18" s="22">
        <v>1881</v>
      </c>
      <c r="Z18" s="22">
        <f t="shared" si="0"/>
        <v>46528</v>
      </c>
    </row>
    <row r="19" spans="1:26" ht="12.75">
      <c r="A19" t="s">
        <v>279</v>
      </c>
      <c r="B19" s="22">
        <v>16100</v>
      </c>
      <c r="C19" s="22">
        <v>30</v>
      </c>
      <c r="D19" s="22">
        <v>10</v>
      </c>
      <c r="E19" s="22">
        <v>4202</v>
      </c>
      <c r="F19" s="22">
        <v>788</v>
      </c>
      <c r="G19" s="22">
        <v>916</v>
      </c>
      <c r="H19" s="22">
        <v>17</v>
      </c>
      <c r="I19" s="22">
        <v>2607</v>
      </c>
      <c r="J19" s="22">
        <v>105</v>
      </c>
      <c r="K19" s="22">
        <v>157</v>
      </c>
      <c r="L19" s="22">
        <v>2467</v>
      </c>
      <c r="M19" s="22">
        <v>12</v>
      </c>
      <c r="N19" s="22">
        <v>416</v>
      </c>
      <c r="O19" s="22">
        <v>189</v>
      </c>
      <c r="P19" s="22">
        <v>12</v>
      </c>
      <c r="Q19" s="22">
        <v>214</v>
      </c>
      <c r="R19" s="22">
        <v>360</v>
      </c>
      <c r="S19" s="22">
        <v>144</v>
      </c>
      <c r="T19" s="22">
        <v>209</v>
      </c>
      <c r="U19" s="22">
        <v>13</v>
      </c>
      <c r="V19" s="22">
        <v>8961</v>
      </c>
      <c r="W19" s="22">
        <v>338</v>
      </c>
      <c r="X19" s="22">
        <v>1</v>
      </c>
      <c r="Y19" s="22">
        <v>640</v>
      </c>
      <c r="Z19" s="22">
        <f t="shared" si="0"/>
        <v>38908</v>
      </c>
    </row>
    <row r="20" spans="1:26" ht="12.75">
      <c r="A20" t="s">
        <v>280</v>
      </c>
      <c r="B20" s="22">
        <v>32926</v>
      </c>
      <c r="C20" s="22">
        <v>115</v>
      </c>
      <c r="D20" s="22">
        <v>152</v>
      </c>
      <c r="E20" s="22">
        <v>19507</v>
      </c>
      <c r="F20" s="22">
        <v>1178</v>
      </c>
      <c r="G20" s="22">
        <v>636</v>
      </c>
      <c r="H20" s="22">
        <v>616</v>
      </c>
      <c r="I20" s="22">
        <v>4031</v>
      </c>
      <c r="J20" s="22">
        <v>99</v>
      </c>
      <c r="K20" s="22">
        <v>165</v>
      </c>
      <c r="L20" s="22">
        <v>2953</v>
      </c>
      <c r="M20" s="22">
        <v>67</v>
      </c>
      <c r="N20" s="22">
        <v>2431</v>
      </c>
      <c r="O20" s="22">
        <v>95</v>
      </c>
      <c r="P20" s="22">
        <v>366</v>
      </c>
      <c r="Q20" s="22">
        <v>2072</v>
      </c>
      <c r="R20" s="22">
        <v>444</v>
      </c>
      <c r="S20" s="22">
        <v>629</v>
      </c>
      <c r="T20" s="22">
        <v>540</v>
      </c>
      <c r="U20" s="22">
        <v>96</v>
      </c>
      <c r="V20" s="22">
        <v>26983</v>
      </c>
      <c r="W20" s="22">
        <v>1686</v>
      </c>
      <c r="X20" s="22">
        <v>20</v>
      </c>
      <c r="Y20" s="22">
        <v>645</v>
      </c>
      <c r="Z20" s="22">
        <f t="shared" si="0"/>
        <v>98452</v>
      </c>
    </row>
    <row r="21" spans="1:26" ht="12.75">
      <c r="A21" t="s">
        <v>281</v>
      </c>
      <c r="B21" s="22">
        <v>3349</v>
      </c>
      <c r="C21" s="22">
        <v>1</v>
      </c>
      <c r="D21" s="22"/>
      <c r="E21" s="22">
        <v>1653</v>
      </c>
      <c r="F21" s="22">
        <v>130</v>
      </c>
      <c r="G21" s="22">
        <v>30</v>
      </c>
      <c r="H21" s="22">
        <v>6</v>
      </c>
      <c r="I21" s="22">
        <v>368</v>
      </c>
      <c r="J21" s="22">
        <v>4</v>
      </c>
      <c r="K21" s="22">
        <v>1</v>
      </c>
      <c r="L21" s="22">
        <v>239</v>
      </c>
      <c r="M21" s="22"/>
      <c r="N21" s="22">
        <v>9</v>
      </c>
      <c r="O21" s="22">
        <v>6</v>
      </c>
      <c r="P21" s="22">
        <v>2</v>
      </c>
      <c r="Q21" s="22">
        <v>3</v>
      </c>
      <c r="R21" s="22">
        <v>5</v>
      </c>
      <c r="S21" s="22">
        <v>4</v>
      </c>
      <c r="T21" s="22">
        <v>12</v>
      </c>
      <c r="U21" s="22"/>
      <c r="V21" s="22">
        <v>1938</v>
      </c>
      <c r="W21" s="22">
        <v>23</v>
      </c>
      <c r="X21" s="22"/>
      <c r="Y21" s="22">
        <v>3</v>
      </c>
      <c r="Z21" s="22">
        <f t="shared" si="0"/>
        <v>7786</v>
      </c>
    </row>
    <row r="22" spans="1:26" ht="12.75">
      <c r="A22" t="s">
        <v>365</v>
      </c>
      <c r="B22" s="22">
        <v>18259</v>
      </c>
      <c r="C22" s="22">
        <v>4</v>
      </c>
      <c r="D22" s="22">
        <v>7</v>
      </c>
      <c r="E22" s="22">
        <v>11020</v>
      </c>
      <c r="F22" s="22">
        <v>47</v>
      </c>
      <c r="G22" s="22">
        <v>12</v>
      </c>
      <c r="H22" s="22">
        <v>36</v>
      </c>
      <c r="I22" s="22">
        <v>2519</v>
      </c>
      <c r="J22" s="22">
        <v>1</v>
      </c>
      <c r="K22" s="22">
        <v>3</v>
      </c>
      <c r="L22" s="22">
        <v>2969</v>
      </c>
      <c r="M22" s="22"/>
      <c r="N22" s="22">
        <v>53</v>
      </c>
      <c r="O22" s="22">
        <v>5</v>
      </c>
      <c r="P22" s="22">
        <v>2</v>
      </c>
      <c r="Q22" s="22">
        <v>29</v>
      </c>
      <c r="R22" s="22">
        <v>18</v>
      </c>
      <c r="S22" s="22">
        <v>14</v>
      </c>
      <c r="T22" s="22">
        <v>78</v>
      </c>
      <c r="U22" s="22">
        <v>1</v>
      </c>
      <c r="V22" s="22">
        <v>4388</v>
      </c>
      <c r="W22" s="22">
        <v>123</v>
      </c>
      <c r="X22" s="22">
        <v>1</v>
      </c>
      <c r="Y22" s="22">
        <v>11</v>
      </c>
      <c r="Z22" s="22">
        <f t="shared" si="0"/>
        <v>39600</v>
      </c>
    </row>
    <row r="23" spans="1:26" ht="12.75">
      <c r="A23" t="s">
        <v>366</v>
      </c>
      <c r="B23" s="22">
        <v>328</v>
      </c>
      <c r="C23" s="22">
        <v>3</v>
      </c>
      <c r="D23" s="22"/>
      <c r="E23" s="22">
        <v>124</v>
      </c>
      <c r="F23" s="22">
        <v>30</v>
      </c>
      <c r="G23" s="22">
        <v>22</v>
      </c>
      <c r="H23" s="22"/>
      <c r="I23" s="22">
        <v>158</v>
      </c>
      <c r="J23" s="22">
        <v>4</v>
      </c>
      <c r="K23" s="22">
        <v>6</v>
      </c>
      <c r="L23" s="22">
        <v>21</v>
      </c>
      <c r="M23" s="22">
        <v>1</v>
      </c>
      <c r="N23" s="22">
        <v>4</v>
      </c>
      <c r="O23" s="22">
        <v>14</v>
      </c>
      <c r="P23" s="22">
        <v>3</v>
      </c>
      <c r="Q23" s="22">
        <v>7</v>
      </c>
      <c r="R23" s="22">
        <v>30</v>
      </c>
      <c r="S23" s="22">
        <v>4</v>
      </c>
      <c r="T23" s="22">
        <v>10</v>
      </c>
      <c r="U23" s="22"/>
      <c r="V23" s="22">
        <v>170</v>
      </c>
      <c r="W23" s="22">
        <v>20</v>
      </c>
      <c r="X23" s="22"/>
      <c r="Y23" s="22">
        <v>30</v>
      </c>
      <c r="Z23" s="22">
        <f t="shared" si="0"/>
        <v>989</v>
      </c>
    </row>
    <row r="24" spans="1:26" ht="12.75">
      <c r="A24" t="s">
        <v>233</v>
      </c>
      <c r="B24" s="22">
        <v>2508</v>
      </c>
      <c r="C24" s="22">
        <v>11</v>
      </c>
      <c r="D24" s="22"/>
      <c r="E24" s="22">
        <v>501</v>
      </c>
      <c r="F24" s="22">
        <v>280</v>
      </c>
      <c r="G24" s="22">
        <v>108</v>
      </c>
      <c r="H24" s="22"/>
      <c r="I24" s="22">
        <v>1972</v>
      </c>
      <c r="J24" s="22">
        <v>29</v>
      </c>
      <c r="K24" s="22">
        <v>33</v>
      </c>
      <c r="L24" s="22">
        <v>185</v>
      </c>
      <c r="M24" s="22">
        <v>3</v>
      </c>
      <c r="N24" s="22">
        <v>81</v>
      </c>
      <c r="O24" s="22">
        <v>26</v>
      </c>
      <c r="P24" s="22">
        <v>7</v>
      </c>
      <c r="Q24" s="22">
        <v>69</v>
      </c>
      <c r="R24" s="22">
        <v>358</v>
      </c>
      <c r="S24" s="22">
        <v>31</v>
      </c>
      <c r="T24" s="22">
        <v>102</v>
      </c>
      <c r="U24" s="22">
        <v>1</v>
      </c>
      <c r="V24" s="22">
        <v>749</v>
      </c>
      <c r="W24" s="22">
        <v>98</v>
      </c>
      <c r="X24" s="22"/>
      <c r="Y24" s="22">
        <v>190</v>
      </c>
      <c r="Z24" s="22">
        <f t="shared" si="0"/>
        <v>7342</v>
      </c>
    </row>
    <row r="25" spans="1:26" ht="12.75">
      <c r="A25" t="s">
        <v>282</v>
      </c>
      <c r="B25" s="22">
        <v>319</v>
      </c>
      <c r="C25" s="22">
        <v>4</v>
      </c>
      <c r="D25" s="22">
        <v>10</v>
      </c>
      <c r="E25" s="22">
        <v>149</v>
      </c>
      <c r="F25" s="22">
        <v>29</v>
      </c>
      <c r="G25" s="22">
        <v>8</v>
      </c>
      <c r="H25" s="22">
        <v>8</v>
      </c>
      <c r="I25" s="22">
        <v>42</v>
      </c>
      <c r="J25" s="22">
        <v>1</v>
      </c>
      <c r="K25" s="22">
        <v>8</v>
      </c>
      <c r="L25" s="22">
        <v>18</v>
      </c>
      <c r="M25" s="22">
        <v>2</v>
      </c>
      <c r="N25" s="22">
        <v>122</v>
      </c>
      <c r="O25" s="22">
        <v>1</v>
      </c>
      <c r="P25" s="22">
        <v>1</v>
      </c>
      <c r="Q25" s="22">
        <v>69</v>
      </c>
      <c r="R25" s="22">
        <v>9</v>
      </c>
      <c r="S25" s="22">
        <v>38</v>
      </c>
      <c r="T25" s="22">
        <v>17</v>
      </c>
      <c r="U25" s="22">
        <v>26</v>
      </c>
      <c r="V25" s="22">
        <v>188</v>
      </c>
      <c r="W25" s="22">
        <v>48</v>
      </c>
      <c r="X25" s="22"/>
      <c r="Y25" s="22">
        <v>26</v>
      </c>
      <c r="Z25" s="22">
        <f t="shared" si="0"/>
        <v>1143</v>
      </c>
    </row>
    <row r="26" spans="1:26" ht="12.75">
      <c r="A26" t="s">
        <v>283</v>
      </c>
      <c r="B26" s="22">
        <v>1364</v>
      </c>
      <c r="C26" s="22">
        <v>72</v>
      </c>
      <c r="D26" s="22">
        <v>136</v>
      </c>
      <c r="E26" s="22">
        <v>986</v>
      </c>
      <c r="F26" s="22">
        <v>751</v>
      </c>
      <c r="G26" s="22">
        <v>243</v>
      </c>
      <c r="H26" s="22">
        <v>114</v>
      </c>
      <c r="I26" s="22">
        <v>338</v>
      </c>
      <c r="J26" s="22">
        <v>4</v>
      </c>
      <c r="K26" s="22">
        <v>35</v>
      </c>
      <c r="L26" s="22">
        <v>120</v>
      </c>
      <c r="M26" s="22">
        <v>39</v>
      </c>
      <c r="N26" s="22">
        <v>681</v>
      </c>
      <c r="O26" s="22"/>
      <c r="P26" s="22">
        <v>76</v>
      </c>
      <c r="Q26" s="22">
        <v>418</v>
      </c>
      <c r="R26" s="22">
        <v>220</v>
      </c>
      <c r="S26" s="22">
        <v>251</v>
      </c>
      <c r="T26" s="22">
        <v>130</v>
      </c>
      <c r="U26" s="22">
        <v>91</v>
      </c>
      <c r="V26" s="22">
        <v>684</v>
      </c>
      <c r="W26" s="22">
        <v>1454</v>
      </c>
      <c r="X26" s="22">
        <v>8</v>
      </c>
      <c r="Y26" s="22">
        <v>153</v>
      </c>
      <c r="Z26" s="22">
        <f t="shared" si="0"/>
        <v>8368</v>
      </c>
    </row>
    <row r="27" spans="1:26" ht="12.75">
      <c r="A27" t="s">
        <v>284</v>
      </c>
      <c r="B27" s="22">
        <v>321</v>
      </c>
      <c r="C27" s="22">
        <v>4</v>
      </c>
      <c r="D27" s="22"/>
      <c r="E27" s="22">
        <v>79</v>
      </c>
      <c r="F27" s="22">
        <v>4</v>
      </c>
      <c r="G27" s="22">
        <v>9</v>
      </c>
      <c r="H27" s="22"/>
      <c r="I27" s="22">
        <v>42</v>
      </c>
      <c r="J27" s="22">
        <v>4</v>
      </c>
      <c r="K27" s="22">
        <v>3</v>
      </c>
      <c r="L27" s="22">
        <v>8</v>
      </c>
      <c r="M27" s="22">
        <v>2</v>
      </c>
      <c r="N27" s="22">
        <v>7</v>
      </c>
      <c r="O27" s="22">
        <v>7</v>
      </c>
      <c r="P27" s="22">
        <v>1</v>
      </c>
      <c r="Q27" s="22">
        <v>2</v>
      </c>
      <c r="R27" s="22">
        <v>28</v>
      </c>
      <c r="S27" s="22">
        <v>4</v>
      </c>
      <c r="T27" s="22">
        <v>2</v>
      </c>
      <c r="U27" s="22"/>
      <c r="V27" s="22">
        <v>140</v>
      </c>
      <c r="W27" s="22">
        <v>6</v>
      </c>
      <c r="X27" s="22"/>
      <c r="Y27" s="22">
        <v>2</v>
      </c>
      <c r="Z27" s="22">
        <f t="shared" si="0"/>
        <v>675</v>
      </c>
    </row>
    <row r="28" spans="1:26" ht="12.75">
      <c r="A28" t="s">
        <v>285</v>
      </c>
      <c r="B28" s="22">
        <v>409</v>
      </c>
      <c r="C28" s="22"/>
      <c r="D28" s="22"/>
      <c r="E28" s="22">
        <v>82</v>
      </c>
      <c r="F28" s="22">
        <v>4</v>
      </c>
      <c r="G28" s="22">
        <v>7</v>
      </c>
      <c r="H28" s="22"/>
      <c r="I28" s="22">
        <v>20</v>
      </c>
      <c r="J28" s="22">
        <v>2</v>
      </c>
      <c r="K28" s="22">
        <v>1</v>
      </c>
      <c r="L28" s="22">
        <v>5</v>
      </c>
      <c r="M28" s="22"/>
      <c r="N28" s="22">
        <v>3</v>
      </c>
      <c r="O28" s="22">
        <v>1</v>
      </c>
      <c r="P28" s="22"/>
      <c r="Q28" s="22">
        <v>1</v>
      </c>
      <c r="R28" s="22">
        <v>65</v>
      </c>
      <c r="S28" s="22"/>
      <c r="T28" s="22">
        <v>3</v>
      </c>
      <c r="U28" s="22"/>
      <c r="V28" s="22">
        <v>169</v>
      </c>
      <c r="W28" s="22">
        <v>4</v>
      </c>
      <c r="X28" s="22"/>
      <c r="Y28" s="22">
        <v>4</v>
      </c>
      <c r="Z28" s="22">
        <f t="shared" si="0"/>
        <v>780</v>
      </c>
    </row>
    <row r="29" spans="1:26" ht="12.75">
      <c r="A29" t="s">
        <v>286</v>
      </c>
      <c r="B29" s="22">
        <v>333</v>
      </c>
      <c r="C29" s="22">
        <v>1</v>
      </c>
      <c r="D29" s="22"/>
      <c r="E29" s="22">
        <v>110</v>
      </c>
      <c r="F29" s="22">
        <v>6</v>
      </c>
      <c r="G29" s="22">
        <v>6</v>
      </c>
      <c r="H29" s="22"/>
      <c r="I29" s="22">
        <v>42</v>
      </c>
      <c r="J29" s="22">
        <v>1</v>
      </c>
      <c r="K29" s="22">
        <v>1</v>
      </c>
      <c r="L29" s="22">
        <v>16</v>
      </c>
      <c r="M29" s="22">
        <v>2</v>
      </c>
      <c r="N29" s="22">
        <v>1</v>
      </c>
      <c r="O29" s="22">
        <v>8</v>
      </c>
      <c r="P29" s="22"/>
      <c r="Q29" s="22">
        <v>1</v>
      </c>
      <c r="R29" s="22">
        <v>2</v>
      </c>
      <c r="S29" s="22">
        <v>1</v>
      </c>
      <c r="T29" s="22">
        <v>7</v>
      </c>
      <c r="U29" s="22"/>
      <c r="V29" s="22">
        <v>236</v>
      </c>
      <c r="W29" s="22">
        <v>6</v>
      </c>
      <c r="X29" s="22"/>
      <c r="Y29" s="22">
        <v>1</v>
      </c>
      <c r="Z29" s="22">
        <f t="shared" si="0"/>
        <v>781</v>
      </c>
    </row>
    <row r="30" spans="1:26" ht="12.75">
      <c r="A30" t="s">
        <v>287</v>
      </c>
      <c r="B30" s="22">
        <v>43172</v>
      </c>
      <c r="C30" s="22">
        <v>8</v>
      </c>
      <c r="D30" s="22">
        <v>1</v>
      </c>
      <c r="E30" s="22">
        <v>26251</v>
      </c>
      <c r="F30" s="22">
        <v>277</v>
      </c>
      <c r="G30" s="22">
        <v>113</v>
      </c>
      <c r="H30" s="22">
        <v>44</v>
      </c>
      <c r="I30" s="22">
        <v>12328</v>
      </c>
      <c r="J30" s="22">
        <v>22</v>
      </c>
      <c r="K30" s="22">
        <v>11</v>
      </c>
      <c r="L30" s="22">
        <v>6381</v>
      </c>
      <c r="M30" s="22">
        <v>2</v>
      </c>
      <c r="N30" s="22">
        <v>91</v>
      </c>
      <c r="O30" s="22">
        <v>27</v>
      </c>
      <c r="P30" s="22">
        <v>9</v>
      </c>
      <c r="Q30" s="22">
        <v>43</v>
      </c>
      <c r="R30" s="22">
        <v>72</v>
      </c>
      <c r="S30" s="22">
        <v>9</v>
      </c>
      <c r="T30" s="22">
        <v>682</v>
      </c>
      <c r="U30" s="22">
        <v>4</v>
      </c>
      <c r="V30" s="22">
        <v>24457</v>
      </c>
      <c r="W30" s="22">
        <v>599</v>
      </c>
      <c r="X30" s="22">
        <v>1</v>
      </c>
      <c r="Y30" s="22">
        <v>31</v>
      </c>
      <c r="Z30" s="22">
        <f t="shared" si="0"/>
        <v>114635</v>
      </c>
    </row>
    <row r="31" spans="1:27" ht="12.75">
      <c r="A31" t="s">
        <v>288</v>
      </c>
      <c r="B31" s="22">
        <v>30976</v>
      </c>
      <c r="C31" s="22">
        <v>36</v>
      </c>
      <c r="D31" s="22"/>
      <c r="E31" s="22">
        <v>19127</v>
      </c>
      <c r="F31" s="22">
        <v>1010</v>
      </c>
      <c r="G31" s="22">
        <v>18239</v>
      </c>
      <c r="H31" s="22">
        <v>1</v>
      </c>
      <c r="I31" s="22">
        <v>4863</v>
      </c>
      <c r="J31" s="22">
        <v>1706</v>
      </c>
      <c r="K31" s="22">
        <v>83</v>
      </c>
      <c r="L31" s="22">
        <v>1687</v>
      </c>
      <c r="M31" s="22">
        <v>2</v>
      </c>
      <c r="N31" s="22">
        <v>235</v>
      </c>
      <c r="O31" s="22">
        <v>1290</v>
      </c>
      <c r="P31" s="22">
        <v>5</v>
      </c>
      <c r="Q31" s="22">
        <v>65</v>
      </c>
      <c r="R31" s="22">
        <v>758</v>
      </c>
      <c r="S31" s="22">
        <v>21</v>
      </c>
      <c r="T31" s="22">
        <v>539</v>
      </c>
      <c r="U31" s="22"/>
      <c r="V31" s="22">
        <v>23532</v>
      </c>
      <c r="W31" s="22">
        <v>1028</v>
      </c>
      <c r="X31" s="22"/>
      <c r="Y31" s="22">
        <v>446</v>
      </c>
      <c r="Z31" s="22">
        <f t="shared" si="0"/>
        <v>105649</v>
      </c>
      <c r="AA31" s="22"/>
    </row>
    <row r="32" spans="1:26" ht="12.75">
      <c r="A32" t="s">
        <v>289</v>
      </c>
      <c r="B32" s="22">
        <v>1535</v>
      </c>
      <c r="C32" s="22"/>
      <c r="D32" s="22">
        <v>1</v>
      </c>
      <c r="E32" s="22">
        <v>181</v>
      </c>
      <c r="F32" s="22">
        <v>8</v>
      </c>
      <c r="G32" s="22">
        <v>12</v>
      </c>
      <c r="H32" s="22">
        <v>3</v>
      </c>
      <c r="I32" s="22">
        <v>21</v>
      </c>
      <c r="J32" s="22">
        <v>2</v>
      </c>
      <c r="K32" s="22">
        <v>3</v>
      </c>
      <c r="L32" s="22">
        <v>6</v>
      </c>
      <c r="M32" s="22">
        <v>2</v>
      </c>
      <c r="N32" s="22">
        <v>74</v>
      </c>
      <c r="O32" s="22">
        <v>1</v>
      </c>
      <c r="P32" s="22">
        <v>4</v>
      </c>
      <c r="Q32" s="22">
        <v>31</v>
      </c>
      <c r="R32" s="22">
        <v>74</v>
      </c>
      <c r="S32" s="22">
        <v>14</v>
      </c>
      <c r="T32" s="22">
        <v>15</v>
      </c>
      <c r="U32" s="22">
        <v>2</v>
      </c>
      <c r="V32" s="22">
        <v>2614</v>
      </c>
      <c r="W32" s="22">
        <v>5</v>
      </c>
      <c r="X32" s="22"/>
      <c r="Y32" s="22">
        <v>33</v>
      </c>
      <c r="Z32" s="22">
        <f t="shared" si="0"/>
        <v>4641</v>
      </c>
    </row>
    <row r="33" spans="1:26" ht="12.75">
      <c r="A33" t="s">
        <v>290</v>
      </c>
      <c r="B33" s="22">
        <v>1933</v>
      </c>
      <c r="C33" s="22"/>
      <c r="D33" s="22">
        <v>2</v>
      </c>
      <c r="E33" s="22">
        <v>189</v>
      </c>
      <c r="F33" s="22">
        <v>10</v>
      </c>
      <c r="G33" s="22"/>
      <c r="H33" s="22">
        <v>7</v>
      </c>
      <c r="I33" s="22">
        <v>51</v>
      </c>
      <c r="J33" s="22"/>
      <c r="K33" s="22">
        <v>3</v>
      </c>
      <c r="L33" s="22">
        <v>19</v>
      </c>
      <c r="M33" s="22">
        <v>2</v>
      </c>
      <c r="N33" s="22">
        <v>57</v>
      </c>
      <c r="O33" s="22"/>
      <c r="P33" s="22">
        <v>4</v>
      </c>
      <c r="Q33" s="22">
        <v>37</v>
      </c>
      <c r="R33" s="22">
        <v>5</v>
      </c>
      <c r="S33" s="22">
        <v>13</v>
      </c>
      <c r="T33" s="22">
        <v>7</v>
      </c>
      <c r="U33" s="22">
        <v>4</v>
      </c>
      <c r="V33" s="22">
        <v>1458</v>
      </c>
      <c r="W33" s="22">
        <v>5</v>
      </c>
      <c r="X33" s="22"/>
      <c r="Y33" s="22">
        <v>15</v>
      </c>
      <c r="Z33" s="22">
        <f t="shared" si="0"/>
        <v>3821</v>
      </c>
    </row>
    <row r="34" spans="1:28" ht="12.75">
      <c r="A34" t="s">
        <v>256</v>
      </c>
      <c r="B34" s="22">
        <v>10134</v>
      </c>
      <c r="C34" s="22">
        <v>2</v>
      </c>
      <c r="D34" s="22">
        <v>6</v>
      </c>
      <c r="E34" s="22">
        <v>12841</v>
      </c>
      <c r="F34" s="22">
        <v>35</v>
      </c>
      <c r="G34" s="22">
        <v>9</v>
      </c>
      <c r="H34" s="22">
        <v>46</v>
      </c>
      <c r="I34" s="22">
        <v>6495</v>
      </c>
      <c r="J34" s="22"/>
      <c r="K34" s="22">
        <v>13</v>
      </c>
      <c r="L34" s="22">
        <v>2031</v>
      </c>
      <c r="M34" s="22">
        <v>9</v>
      </c>
      <c r="N34" s="22">
        <v>155</v>
      </c>
      <c r="O34" s="22">
        <v>14</v>
      </c>
      <c r="P34" s="22">
        <v>3</v>
      </c>
      <c r="Q34" s="22">
        <v>16</v>
      </c>
      <c r="R34" s="22">
        <v>100</v>
      </c>
      <c r="S34" s="22">
        <v>59</v>
      </c>
      <c r="T34" s="22">
        <v>208</v>
      </c>
      <c r="U34" s="22">
        <v>1</v>
      </c>
      <c r="V34" s="22">
        <v>10745</v>
      </c>
      <c r="W34" s="22">
        <v>228</v>
      </c>
      <c r="X34" s="22">
        <v>1</v>
      </c>
      <c r="Y34" s="22">
        <v>17</v>
      </c>
      <c r="Z34" s="22">
        <f t="shared" si="0"/>
        <v>43168</v>
      </c>
      <c r="AB34" s="68" t="s">
        <v>478</v>
      </c>
    </row>
    <row r="35" spans="1:29" ht="12.75">
      <c r="A35" t="s">
        <v>291</v>
      </c>
      <c r="B35" s="22">
        <v>649</v>
      </c>
      <c r="C35" s="22">
        <v>6</v>
      </c>
      <c r="D35" s="22">
        <v>12</v>
      </c>
      <c r="E35" s="22">
        <v>534</v>
      </c>
      <c r="F35" s="22">
        <v>50</v>
      </c>
      <c r="G35" s="22">
        <v>15</v>
      </c>
      <c r="H35" s="22">
        <v>51</v>
      </c>
      <c r="I35" s="22">
        <v>169</v>
      </c>
      <c r="J35" s="22">
        <v>1</v>
      </c>
      <c r="K35" s="22">
        <v>10</v>
      </c>
      <c r="L35" s="22">
        <v>82</v>
      </c>
      <c r="M35" s="22">
        <v>6</v>
      </c>
      <c r="N35" s="22">
        <v>511</v>
      </c>
      <c r="O35" s="22">
        <v>14</v>
      </c>
      <c r="P35" s="22">
        <v>8</v>
      </c>
      <c r="Q35" s="22">
        <v>17</v>
      </c>
      <c r="R35" s="22">
        <v>24</v>
      </c>
      <c r="S35" s="22">
        <v>100</v>
      </c>
      <c r="T35" s="22">
        <v>23</v>
      </c>
      <c r="U35" s="22">
        <v>3</v>
      </c>
      <c r="V35" s="22">
        <v>263</v>
      </c>
      <c r="W35" s="22">
        <v>22</v>
      </c>
      <c r="X35" s="22">
        <v>1</v>
      </c>
      <c r="Y35" s="22">
        <v>27</v>
      </c>
      <c r="Z35" s="22">
        <f t="shared" si="0"/>
        <v>2598</v>
      </c>
      <c r="AB35" s="69" t="s">
        <v>479</v>
      </c>
      <c r="AC35" s="65"/>
    </row>
    <row r="36" spans="1:34" ht="12.75">
      <c r="A36" t="s">
        <v>49</v>
      </c>
      <c r="B36" s="22">
        <v>524</v>
      </c>
      <c r="C36" s="22"/>
      <c r="D36" s="22"/>
      <c r="E36" s="22">
        <v>308</v>
      </c>
      <c r="F36" s="22">
        <v>237</v>
      </c>
      <c r="G36" s="22">
        <v>28</v>
      </c>
      <c r="H36" s="22">
        <v>34</v>
      </c>
      <c r="I36" s="22">
        <v>753</v>
      </c>
      <c r="J36" s="22">
        <v>3</v>
      </c>
      <c r="K36" s="22">
        <v>6</v>
      </c>
      <c r="L36" s="22">
        <v>58</v>
      </c>
      <c r="M36" s="22">
        <v>2</v>
      </c>
      <c r="N36" s="22">
        <v>50</v>
      </c>
      <c r="O36" s="22">
        <v>34</v>
      </c>
      <c r="P36" s="22">
        <v>4</v>
      </c>
      <c r="Q36" s="22">
        <v>71</v>
      </c>
      <c r="R36" s="22">
        <v>56</v>
      </c>
      <c r="S36" s="22">
        <v>23</v>
      </c>
      <c r="T36" s="22">
        <v>30</v>
      </c>
      <c r="U36" s="22"/>
      <c r="V36" s="22">
        <v>193</v>
      </c>
      <c r="W36" s="22">
        <v>29</v>
      </c>
      <c r="X36" s="22"/>
      <c r="Y36" s="22">
        <v>18</v>
      </c>
      <c r="Z36" s="22">
        <f aca="true" t="shared" si="1" ref="Z36:Z49">SUM(B36:Y36)</f>
        <v>2461</v>
      </c>
      <c r="AB36" s="66" t="s">
        <v>469</v>
      </c>
      <c r="AC36" s="66" t="s">
        <v>471</v>
      </c>
      <c r="AE36" s="66" t="s">
        <v>474</v>
      </c>
      <c r="AF36" s="66" t="s">
        <v>475</v>
      </c>
      <c r="AG36" s="66" t="s">
        <v>476</v>
      </c>
      <c r="AH36" s="66" t="s">
        <v>477</v>
      </c>
    </row>
    <row r="37" spans="1:29" ht="12.75">
      <c r="A37" t="s">
        <v>292</v>
      </c>
      <c r="B37" s="22">
        <v>804</v>
      </c>
      <c r="C37" s="22">
        <v>7</v>
      </c>
      <c r="D37" s="22">
        <v>10</v>
      </c>
      <c r="E37" s="22">
        <v>620</v>
      </c>
      <c r="F37" s="22">
        <v>11</v>
      </c>
      <c r="G37" s="22">
        <v>4</v>
      </c>
      <c r="H37" s="22">
        <v>3</v>
      </c>
      <c r="I37" s="22">
        <v>71</v>
      </c>
      <c r="J37" s="22"/>
      <c r="K37" s="22">
        <v>4</v>
      </c>
      <c r="L37" s="22">
        <v>8</v>
      </c>
      <c r="M37" s="22"/>
      <c r="N37" s="22">
        <v>17</v>
      </c>
      <c r="O37" s="22">
        <v>1</v>
      </c>
      <c r="P37" s="22">
        <v>2</v>
      </c>
      <c r="Q37" s="22">
        <v>18</v>
      </c>
      <c r="R37" s="22">
        <v>79</v>
      </c>
      <c r="S37" s="22"/>
      <c r="T37" s="22">
        <v>2</v>
      </c>
      <c r="U37" s="22">
        <v>2</v>
      </c>
      <c r="V37" s="22">
        <v>1233</v>
      </c>
      <c r="W37" s="22">
        <v>10</v>
      </c>
      <c r="X37" s="22"/>
      <c r="Y37" s="22">
        <v>14</v>
      </c>
      <c r="Z37" s="22">
        <f t="shared" si="1"/>
        <v>2920</v>
      </c>
      <c r="AB37" s="56" t="s">
        <v>470</v>
      </c>
      <c r="AC37" s="56" t="s">
        <v>472</v>
      </c>
    </row>
    <row r="38" spans="1:34" ht="12.75">
      <c r="A38" t="s">
        <v>293</v>
      </c>
      <c r="B38" s="22">
        <v>1159</v>
      </c>
      <c r="C38" s="22">
        <v>14</v>
      </c>
      <c r="D38" s="22">
        <v>1</v>
      </c>
      <c r="E38" s="22">
        <v>337</v>
      </c>
      <c r="F38" s="22">
        <v>136</v>
      </c>
      <c r="G38" s="22">
        <v>44</v>
      </c>
      <c r="H38" s="22">
        <v>4</v>
      </c>
      <c r="I38" s="22">
        <v>274</v>
      </c>
      <c r="J38" s="22">
        <v>15</v>
      </c>
      <c r="K38" s="22">
        <v>35</v>
      </c>
      <c r="L38" s="22">
        <v>50</v>
      </c>
      <c r="M38" s="22">
        <v>8</v>
      </c>
      <c r="N38" s="22">
        <v>266</v>
      </c>
      <c r="O38" s="22">
        <v>103</v>
      </c>
      <c r="P38" s="22">
        <v>26</v>
      </c>
      <c r="Q38" s="22">
        <v>90</v>
      </c>
      <c r="R38" s="22">
        <v>68</v>
      </c>
      <c r="S38" s="22">
        <v>76</v>
      </c>
      <c r="T38" s="22">
        <v>40</v>
      </c>
      <c r="U38" s="22">
        <v>2</v>
      </c>
      <c r="V38" s="22">
        <v>345</v>
      </c>
      <c r="W38" s="22">
        <v>53</v>
      </c>
      <c r="X38" s="22">
        <v>3</v>
      </c>
      <c r="Y38" s="22">
        <v>83</v>
      </c>
      <c r="Z38" s="22">
        <f t="shared" si="1"/>
        <v>3232</v>
      </c>
      <c r="AB38" s="22">
        <v>20</v>
      </c>
      <c r="AC38" s="22">
        <f>AB38*Z38</f>
        <v>64640</v>
      </c>
      <c r="AE38">
        <f>AB38*B38</f>
        <v>23180</v>
      </c>
      <c r="AF38">
        <f>AB38*E38</f>
        <v>6740</v>
      </c>
      <c r="AG38">
        <f>AB38*I38</f>
        <v>5480</v>
      </c>
      <c r="AH38" s="22">
        <f>AB38*V38</f>
        <v>6900</v>
      </c>
    </row>
    <row r="39" spans="1:34" ht="12.75">
      <c r="A39" t="s">
        <v>294</v>
      </c>
      <c r="B39" s="22">
        <v>837</v>
      </c>
      <c r="C39" s="22">
        <v>13</v>
      </c>
      <c r="D39" s="22">
        <v>1</v>
      </c>
      <c r="E39" s="22">
        <v>251</v>
      </c>
      <c r="F39" s="22">
        <v>48</v>
      </c>
      <c r="G39" s="22">
        <v>27</v>
      </c>
      <c r="H39" s="22">
        <v>2</v>
      </c>
      <c r="I39" s="22">
        <v>125</v>
      </c>
      <c r="J39" s="22">
        <v>8</v>
      </c>
      <c r="K39" s="22">
        <v>27</v>
      </c>
      <c r="L39" s="22">
        <v>62</v>
      </c>
      <c r="M39" s="22">
        <v>9</v>
      </c>
      <c r="N39" s="22">
        <v>113</v>
      </c>
      <c r="O39" s="22">
        <v>133</v>
      </c>
      <c r="P39" s="22">
        <v>5</v>
      </c>
      <c r="Q39" s="22">
        <v>44</v>
      </c>
      <c r="R39" s="22">
        <v>51</v>
      </c>
      <c r="S39" s="22">
        <v>36</v>
      </c>
      <c r="T39" s="22">
        <v>34</v>
      </c>
      <c r="U39" s="22">
        <v>1</v>
      </c>
      <c r="V39" s="22">
        <v>316</v>
      </c>
      <c r="W39" s="22">
        <v>58</v>
      </c>
      <c r="X39" s="22"/>
      <c r="Y39" s="22">
        <v>65</v>
      </c>
      <c r="Z39" s="22">
        <f t="shared" si="1"/>
        <v>2266</v>
      </c>
      <c r="AB39">
        <v>27.5</v>
      </c>
      <c r="AC39" s="22">
        <f aca="true" t="shared" si="2" ref="AC39:AC47">AB39*Z39</f>
        <v>62315</v>
      </c>
      <c r="AE39">
        <f aca="true" t="shared" si="3" ref="AE39:AE47">AB39*B39</f>
        <v>23017.5</v>
      </c>
      <c r="AF39">
        <f aca="true" t="shared" si="4" ref="AF39:AF47">AB39*E39</f>
        <v>6902.5</v>
      </c>
      <c r="AG39">
        <f aca="true" t="shared" si="5" ref="AG39:AG47">AB39*I39</f>
        <v>3437.5</v>
      </c>
      <c r="AH39" s="22">
        <f aca="true" t="shared" si="6" ref="AH39:AH47">AB39*V39</f>
        <v>8690</v>
      </c>
    </row>
    <row r="40" spans="1:34" ht="12.75">
      <c r="A40" t="s">
        <v>295</v>
      </c>
      <c r="B40" s="22">
        <v>435</v>
      </c>
      <c r="C40" s="22">
        <v>1</v>
      </c>
      <c r="D40" s="22">
        <v>1</v>
      </c>
      <c r="E40" s="22">
        <v>145</v>
      </c>
      <c r="F40" s="22">
        <v>52</v>
      </c>
      <c r="G40" s="22">
        <v>50</v>
      </c>
      <c r="H40" s="22">
        <v>1</v>
      </c>
      <c r="I40" s="22">
        <v>41</v>
      </c>
      <c r="J40" s="22">
        <v>3</v>
      </c>
      <c r="K40" s="22">
        <v>25</v>
      </c>
      <c r="L40" s="22">
        <v>56</v>
      </c>
      <c r="M40" s="22">
        <v>4</v>
      </c>
      <c r="N40" s="22">
        <v>79</v>
      </c>
      <c r="O40" s="22">
        <v>22</v>
      </c>
      <c r="P40" s="22">
        <v>1</v>
      </c>
      <c r="Q40" s="22">
        <v>4</v>
      </c>
      <c r="R40" s="22">
        <v>34</v>
      </c>
      <c r="S40" s="22">
        <v>14</v>
      </c>
      <c r="T40" s="22">
        <v>11</v>
      </c>
      <c r="U40" s="22"/>
      <c r="V40" s="22">
        <v>159</v>
      </c>
      <c r="W40" s="22">
        <v>16</v>
      </c>
      <c r="X40" s="22"/>
      <c r="Y40" s="22">
        <v>65</v>
      </c>
      <c r="Z40" s="22">
        <f t="shared" si="1"/>
        <v>1219</v>
      </c>
      <c r="AB40">
        <v>32.5</v>
      </c>
      <c r="AC40" s="22">
        <f t="shared" si="2"/>
        <v>39617.5</v>
      </c>
      <c r="AE40">
        <f t="shared" si="3"/>
        <v>14137.5</v>
      </c>
      <c r="AF40">
        <f t="shared" si="4"/>
        <v>4712.5</v>
      </c>
      <c r="AG40">
        <f t="shared" si="5"/>
        <v>1332.5</v>
      </c>
      <c r="AH40" s="22">
        <f t="shared" si="6"/>
        <v>5167.5</v>
      </c>
    </row>
    <row r="41" spans="1:34" ht="12.75">
      <c r="A41" t="s">
        <v>296</v>
      </c>
      <c r="B41" s="22">
        <v>1092</v>
      </c>
      <c r="C41" s="22">
        <v>2</v>
      </c>
      <c r="D41" s="22">
        <v>1</v>
      </c>
      <c r="E41" s="22">
        <v>363</v>
      </c>
      <c r="F41" s="22">
        <v>68</v>
      </c>
      <c r="G41" s="22">
        <v>34</v>
      </c>
      <c r="H41" s="22"/>
      <c r="I41" s="22">
        <v>86</v>
      </c>
      <c r="J41" s="22">
        <v>4</v>
      </c>
      <c r="K41" s="22">
        <v>22</v>
      </c>
      <c r="L41" s="22">
        <v>92</v>
      </c>
      <c r="M41" s="22"/>
      <c r="N41" s="22">
        <v>82</v>
      </c>
      <c r="O41" s="22">
        <v>13</v>
      </c>
      <c r="P41" s="22">
        <v>1</v>
      </c>
      <c r="Q41" s="22">
        <v>4</v>
      </c>
      <c r="R41" s="22">
        <v>88</v>
      </c>
      <c r="S41" s="22">
        <v>13</v>
      </c>
      <c r="T41" s="22">
        <v>15</v>
      </c>
      <c r="U41" s="22">
        <v>1</v>
      </c>
      <c r="V41" s="22">
        <v>399</v>
      </c>
      <c r="W41" s="22">
        <v>14</v>
      </c>
      <c r="X41" s="22"/>
      <c r="Y41" s="22">
        <v>50</v>
      </c>
      <c r="Z41" s="22">
        <f t="shared" si="1"/>
        <v>2444</v>
      </c>
      <c r="AB41">
        <v>37.5</v>
      </c>
      <c r="AC41" s="22">
        <f t="shared" si="2"/>
        <v>91650</v>
      </c>
      <c r="AE41">
        <f t="shared" si="3"/>
        <v>40950</v>
      </c>
      <c r="AF41">
        <f t="shared" si="4"/>
        <v>13612.5</v>
      </c>
      <c r="AG41">
        <f t="shared" si="5"/>
        <v>3225</v>
      </c>
      <c r="AH41" s="22">
        <f t="shared" si="6"/>
        <v>14962.5</v>
      </c>
    </row>
    <row r="42" spans="1:34" ht="12.75">
      <c r="A42" t="s">
        <v>297</v>
      </c>
      <c r="B42" s="22">
        <v>1139</v>
      </c>
      <c r="C42" s="22">
        <v>4</v>
      </c>
      <c r="D42" s="22">
        <v>1</v>
      </c>
      <c r="E42" s="22">
        <v>401</v>
      </c>
      <c r="F42" s="22">
        <v>157</v>
      </c>
      <c r="G42" s="22">
        <v>36</v>
      </c>
      <c r="H42" s="22">
        <v>2</v>
      </c>
      <c r="I42" s="22">
        <v>116</v>
      </c>
      <c r="J42" s="22">
        <v>12</v>
      </c>
      <c r="K42" s="22">
        <v>41</v>
      </c>
      <c r="L42" s="22">
        <v>114</v>
      </c>
      <c r="M42" s="22">
        <v>1</v>
      </c>
      <c r="N42" s="22">
        <v>150</v>
      </c>
      <c r="O42" s="22">
        <v>16</v>
      </c>
      <c r="P42" s="22">
        <v>2</v>
      </c>
      <c r="Q42" s="22">
        <v>22</v>
      </c>
      <c r="R42" s="22">
        <v>70</v>
      </c>
      <c r="S42" s="22">
        <v>20</v>
      </c>
      <c r="T42" s="22">
        <v>38</v>
      </c>
      <c r="U42" s="22">
        <v>2</v>
      </c>
      <c r="V42" s="22">
        <v>495</v>
      </c>
      <c r="W42" s="22">
        <v>24</v>
      </c>
      <c r="X42" s="22"/>
      <c r="Y42" s="22">
        <v>85</v>
      </c>
      <c r="Z42" s="22">
        <f t="shared" si="1"/>
        <v>2948</v>
      </c>
      <c r="AB42">
        <v>45</v>
      </c>
      <c r="AC42" s="22">
        <f t="shared" si="2"/>
        <v>132660</v>
      </c>
      <c r="AE42">
        <f t="shared" si="3"/>
        <v>51255</v>
      </c>
      <c r="AF42">
        <f t="shared" si="4"/>
        <v>18045</v>
      </c>
      <c r="AG42">
        <f t="shared" si="5"/>
        <v>5220</v>
      </c>
      <c r="AH42" s="22">
        <f t="shared" si="6"/>
        <v>22275</v>
      </c>
    </row>
    <row r="43" spans="1:34" ht="12.75">
      <c r="A43" t="s">
        <v>298</v>
      </c>
      <c r="B43" s="22">
        <v>5577</v>
      </c>
      <c r="C43" s="22">
        <v>32</v>
      </c>
      <c r="D43" s="22">
        <v>15</v>
      </c>
      <c r="E43" s="22">
        <v>2201</v>
      </c>
      <c r="F43" s="22">
        <v>382</v>
      </c>
      <c r="G43" s="22">
        <v>954</v>
      </c>
      <c r="H43" s="22">
        <v>23</v>
      </c>
      <c r="I43" s="22">
        <v>1964</v>
      </c>
      <c r="J43" s="22">
        <v>45</v>
      </c>
      <c r="K43" s="22">
        <v>227</v>
      </c>
      <c r="L43" s="22">
        <v>196</v>
      </c>
      <c r="M43" s="22">
        <v>35</v>
      </c>
      <c r="N43" s="22">
        <v>992</v>
      </c>
      <c r="O43" s="22">
        <v>261</v>
      </c>
      <c r="P43" s="22">
        <v>59</v>
      </c>
      <c r="Q43" s="22">
        <v>408</v>
      </c>
      <c r="R43" s="22">
        <v>284</v>
      </c>
      <c r="S43" s="22">
        <v>254</v>
      </c>
      <c r="T43" s="22">
        <v>92</v>
      </c>
      <c r="U43" s="22">
        <v>41</v>
      </c>
      <c r="V43" s="22">
        <v>3530</v>
      </c>
      <c r="W43" s="22">
        <v>142</v>
      </c>
      <c r="X43" s="22">
        <v>6</v>
      </c>
      <c r="Y43" s="22">
        <v>539</v>
      </c>
      <c r="Z43" s="22">
        <f t="shared" si="1"/>
        <v>18259</v>
      </c>
      <c r="AB43" s="22">
        <v>20</v>
      </c>
      <c r="AC43" s="22">
        <f t="shared" si="2"/>
        <v>365180</v>
      </c>
      <c r="AE43">
        <f t="shared" si="3"/>
        <v>111540</v>
      </c>
      <c r="AF43">
        <f t="shared" si="4"/>
        <v>44020</v>
      </c>
      <c r="AG43">
        <f t="shared" si="5"/>
        <v>39280</v>
      </c>
      <c r="AH43" s="22">
        <f t="shared" si="6"/>
        <v>70600</v>
      </c>
    </row>
    <row r="44" spans="1:34" ht="12.75">
      <c r="A44" t="s">
        <v>299</v>
      </c>
      <c r="B44" s="22">
        <v>3787</v>
      </c>
      <c r="C44" s="22">
        <v>13</v>
      </c>
      <c r="D44" s="22">
        <v>4</v>
      </c>
      <c r="E44" s="22">
        <v>1696</v>
      </c>
      <c r="F44" s="22">
        <v>292</v>
      </c>
      <c r="G44" s="22">
        <v>323</v>
      </c>
      <c r="H44" s="22">
        <v>9</v>
      </c>
      <c r="I44" s="22">
        <v>727</v>
      </c>
      <c r="J44" s="22">
        <v>19</v>
      </c>
      <c r="K44" s="22">
        <v>65</v>
      </c>
      <c r="L44" s="22">
        <v>199</v>
      </c>
      <c r="M44" s="22">
        <v>9</v>
      </c>
      <c r="N44" s="22">
        <v>206</v>
      </c>
      <c r="O44" s="22">
        <v>63</v>
      </c>
      <c r="P44" s="22">
        <v>13</v>
      </c>
      <c r="Q44" s="22">
        <v>106</v>
      </c>
      <c r="R44" s="22">
        <v>140</v>
      </c>
      <c r="S44" s="22">
        <v>57</v>
      </c>
      <c r="T44" s="22">
        <v>50</v>
      </c>
      <c r="U44" s="22">
        <v>9</v>
      </c>
      <c r="V44" s="22">
        <v>2141</v>
      </c>
      <c r="W44" s="22">
        <v>56</v>
      </c>
      <c r="X44" s="22">
        <v>2</v>
      </c>
      <c r="Y44" s="22">
        <v>222</v>
      </c>
      <c r="Z44" s="22">
        <f t="shared" si="1"/>
        <v>10208</v>
      </c>
      <c r="AB44">
        <v>27.5</v>
      </c>
      <c r="AC44" s="22">
        <f t="shared" si="2"/>
        <v>280720</v>
      </c>
      <c r="AE44">
        <f t="shared" si="3"/>
        <v>104142.5</v>
      </c>
      <c r="AF44">
        <f t="shared" si="4"/>
        <v>46640</v>
      </c>
      <c r="AG44">
        <f t="shared" si="5"/>
        <v>19992.5</v>
      </c>
      <c r="AH44" s="22">
        <f t="shared" si="6"/>
        <v>58877.5</v>
      </c>
    </row>
    <row r="45" spans="1:34" ht="12.75">
      <c r="A45" t="s">
        <v>300</v>
      </c>
      <c r="B45" s="22">
        <v>1483</v>
      </c>
      <c r="C45" s="22">
        <v>1</v>
      </c>
      <c r="D45" s="22"/>
      <c r="E45" s="22">
        <v>589</v>
      </c>
      <c r="F45" s="22">
        <v>141</v>
      </c>
      <c r="G45" s="22">
        <v>169</v>
      </c>
      <c r="H45" s="22">
        <v>2</v>
      </c>
      <c r="I45" s="22">
        <v>265</v>
      </c>
      <c r="J45" s="22">
        <v>20</v>
      </c>
      <c r="K45" s="22">
        <v>25</v>
      </c>
      <c r="L45" s="22">
        <v>100</v>
      </c>
      <c r="M45" s="22">
        <v>1</v>
      </c>
      <c r="N45" s="22">
        <v>84</v>
      </c>
      <c r="O45" s="22">
        <v>22</v>
      </c>
      <c r="P45" s="22">
        <v>5</v>
      </c>
      <c r="Q45" s="22">
        <v>29</v>
      </c>
      <c r="R45" s="22">
        <v>52</v>
      </c>
      <c r="S45" s="22">
        <v>19</v>
      </c>
      <c r="T45" s="22">
        <v>19</v>
      </c>
      <c r="U45" s="22">
        <v>5</v>
      </c>
      <c r="V45" s="22">
        <v>650</v>
      </c>
      <c r="W45" s="22">
        <v>27</v>
      </c>
      <c r="X45" s="22">
        <v>2</v>
      </c>
      <c r="Y45" s="22">
        <v>154</v>
      </c>
      <c r="Z45" s="22">
        <f t="shared" si="1"/>
        <v>3864</v>
      </c>
      <c r="AB45">
        <v>32.5</v>
      </c>
      <c r="AC45" s="22">
        <f t="shared" si="2"/>
        <v>125580</v>
      </c>
      <c r="AE45">
        <f t="shared" si="3"/>
        <v>48197.5</v>
      </c>
      <c r="AF45">
        <f t="shared" si="4"/>
        <v>19142.5</v>
      </c>
      <c r="AG45">
        <f t="shared" si="5"/>
        <v>8612.5</v>
      </c>
      <c r="AH45" s="22">
        <f t="shared" si="6"/>
        <v>21125</v>
      </c>
    </row>
    <row r="46" spans="1:34" ht="12.75">
      <c r="A46" t="s">
        <v>301</v>
      </c>
      <c r="B46" s="22">
        <v>1458</v>
      </c>
      <c r="C46" s="22">
        <v>3</v>
      </c>
      <c r="D46" s="22">
        <v>1</v>
      </c>
      <c r="E46" s="22">
        <v>633</v>
      </c>
      <c r="F46" s="22">
        <v>143</v>
      </c>
      <c r="G46" s="22">
        <v>93</v>
      </c>
      <c r="H46" s="22">
        <v>1</v>
      </c>
      <c r="I46" s="22">
        <v>149</v>
      </c>
      <c r="J46" s="22">
        <v>4</v>
      </c>
      <c r="K46" s="22">
        <v>36</v>
      </c>
      <c r="L46" s="22">
        <v>125</v>
      </c>
      <c r="M46" s="22">
        <v>3</v>
      </c>
      <c r="N46" s="22">
        <v>50</v>
      </c>
      <c r="O46" s="22">
        <v>10</v>
      </c>
      <c r="P46" s="22"/>
      <c r="Q46" s="22">
        <v>25</v>
      </c>
      <c r="R46" s="22">
        <v>45</v>
      </c>
      <c r="S46" s="22">
        <v>8</v>
      </c>
      <c r="T46" s="22">
        <v>21</v>
      </c>
      <c r="U46" s="22">
        <v>9</v>
      </c>
      <c r="V46" s="22">
        <v>563</v>
      </c>
      <c r="W46" s="22">
        <v>17</v>
      </c>
      <c r="X46" s="22">
        <v>1</v>
      </c>
      <c r="Y46" s="22">
        <v>106</v>
      </c>
      <c r="Z46" s="22">
        <f t="shared" si="1"/>
        <v>3504</v>
      </c>
      <c r="AB46">
        <v>37.5</v>
      </c>
      <c r="AC46" s="22">
        <f t="shared" si="2"/>
        <v>131400</v>
      </c>
      <c r="AE46">
        <f t="shared" si="3"/>
        <v>54675</v>
      </c>
      <c r="AF46">
        <f t="shared" si="4"/>
        <v>23737.5</v>
      </c>
      <c r="AG46">
        <f t="shared" si="5"/>
        <v>5587.5</v>
      </c>
      <c r="AH46" s="22">
        <f t="shared" si="6"/>
        <v>21112.5</v>
      </c>
    </row>
    <row r="47" spans="1:34" ht="12.75">
      <c r="A47" t="s">
        <v>302</v>
      </c>
      <c r="B47" s="22">
        <v>788</v>
      </c>
      <c r="C47" s="22">
        <v>3</v>
      </c>
      <c r="D47" s="22">
        <v>5</v>
      </c>
      <c r="E47" s="22">
        <v>239</v>
      </c>
      <c r="F47" s="22">
        <v>96</v>
      </c>
      <c r="G47" s="22">
        <v>45</v>
      </c>
      <c r="H47" s="22">
        <v>3</v>
      </c>
      <c r="I47" s="22">
        <v>90</v>
      </c>
      <c r="J47" s="22">
        <v>10</v>
      </c>
      <c r="K47" s="22">
        <v>7</v>
      </c>
      <c r="L47" s="22">
        <v>43</v>
      </c>
      <c r="M47" s="22">
        <v>6</v>
      </c>
      <c r="N47" s="22">
        <v>34</v>
      </c>
      <c r="O47" s="22">
        <v>11</v>
      </c>
      <c r="P47" s="22">
        <v>2</v>
      </c>
      <c r="Q47" s="22">
        <v>18</v>
      </c>
      <c r="R47" s="22">
        <v>46</v>
      </c>
      <c r="S47" s="22">
        <v>13</v>
      </c>
      <c r="T47" s="22">
        <v>19</v>
      </c>
      <c r="U47" s="22">
        <v>13</v>
      </c>
      <c r="V47" s="22">
        <v>234</v>
      </c>
      <c r="W47" s="22">
        <v>32</v>
      </c>
      <c r="X47" s="22">
        <v>3</v>
      </c>
      <c r="Y47" s="22">
        <v>55</v>
      </c>
      <c r="Z47" s="22">
        <f t="shared" si="1"/>
        <v>1815</v>
      </c>
      <c r="AB47">
        <v>45</v>
      </c>
      <c r="AC47" s="67">
        <f t="shared" si="2"/>
        <v>81675</v>
      </c>
      <c r="AE47" s="65">
        <f t="shared" si="3"/>
        <v>35460</v>
      </c>
      <c r="AF47" s="65">
        <f t="shared" si="4"/>
        <v>10755</v>
      </c>
      <c r="AG47" s="65">
        <f t="shared" si="5"/>
        <v>4050</v>
      </c>
      <c r="AH47" s="67">
        <f t="shared" si="6"/>
        <v>10530</v>
      </c>
    </row>
    <row r="48" spans="1:34" ht="12.75">
      <c r="A48" t="s">
        <v>63</v>
      </c>
      <c r="B48" s="22">
        <v>2870</v>
      </c>
      <c r="C48" s="22">
        <v>33</v>
      </c>
      <c r="D48" s="22">
        <v>305</v>
      </c>
      <c r="E48" s="22">
        <v>356</v>
      </c>
      <c r="F48" s="22">
        <v>301</v>
      </c>
      <c r="G48" s="22">
        <v>71</v>
      </c>
      <c r="H48" s="22">
        <v>358</v>
      </c>
      <c r="I48" s="22">
        <v>323</v>
      </c>
      <c r="J48" s="22">
        <v>45</v>
      </c>
      <c r="K48" s="22">
        <v>17</v>
      </c>
      <c r="L48" s="22">
        <v>465</v>
      </c>
      <c r="M48" s="22">
        <v>73</v>
      </c>
      <c r="N48" s="22">
        <v>17</v>
      </c>
      <c r="O48" s="22">
        <v>15</v>
      </c>
      <c r="P48" s="22">
        <v>55</v>
      </c>
      <c r="Q48" s="22">
        <v>427</v>
      </c>
      <c r="R48" s="22">
        <v>60</v>
      </c>
      <c r="S48" s="22">
        <v>16</v>
      </c>
      <c r="T48" s="22">
        <v>84</v>
      </c>
      <c r="U48" s="22">
        <v>541</v>
      </c>
      <c r="V48" s="22">
        <v>292</v>
      </c>
      <c r="W48" s="22">
        <v>174</v>
      </c>
      <c r="X48" s="22">
        <v>72</v>
      </c>
      <c r="Y48" s="22">
        <v>166</v>
      </c>
      <c r="Z48" s="22">
        <f t="shared" si="1"/>
        <v>7136</v>
      </c>
      <c r="AB48" s="66" t="s">
        <v>473</v>
      </c>
      <c r="AC48" s="22">
        <f>SUM(AC38:AC47)</f>
        <v>1375437.5</v>
      </c>
      <c r="AE48" s="22">
        <f>SUM(AE38:AE47)</f>
        <v>506555</v>
      </c>
      <c r="AF48" s="22">
        <f>SUM(AF38:AF47)</f>
        <v>194307.5</v>
      </c>
      <c r="AG48" s="22">
        <f>SUM(AG38:AG47)</f>
        <v>96217.5</v>
      </c>
      <c r="AH48" s="22">
        <f>SUM(AH38:AH47)</f>
        <v>240240</v>
      </c>
    </row>
    <row r="49" spans="1:27" ht="12.75">
      <c r="A49" t="s">
        <v>303</v>
      </c>
      <c r="B49" s="18">
        <v>79281</v>
      </c>
      <c r="C49" s="18">
        <v>3101</v>
      </c>
      <c r="D49" s="18">
        <v>2009</v>
      </c>
      <c r="E49" s="18">
        <v>14347</v>
      </c>
      <c r="F49" s="18">
        <v>8878</v>
      </c>
      <c r="G49" s="18">
        <v>5294</v>
      </c>
      <c r="H49" s="18">
        <v>3808</v>
      </c>
      <c r="I49" s="18">
        <v>10299</v>
      </c>
      <c r="J49" s="18">
        <v>2745</v>
      </c>
      <c r="K49" s="18">
        <v>1204</v>
      </c>
      <c r="L49" s="18">
        <v>6146</v>
      </c>
      <c r="M49" s="18">
        <v>3051</v>
      </c>
      <c r="N49" s="18">
        <v>4398</v>
      </c>
      <c r="O49" s="18">
        <v>522</v>
      </c>
      <c r="P49" s="18">
        <v>2658</v>
      </c>
      <c r="Q49" s="18">
        <v>5178</v>
      </c>
      <c r="R49" s="18">
        <v>4397</v>
      </c>
      <c r="S49" s="18">
        <v>1657</v>
      </c>
      <c r="T49" s="18">
        <v>3302</v>
      </c>
      <c r="U49" s="18">
        <v>3312</v>
      </c>
      <c r="V49" s="18">
        <v>9023</v>
      </c>
      <c r="W49" s="18">
        <v>16069</v>
      </c>
      <c r="X49" s="18">
        <v>277</v>
      </c>
      <c r="Y49" s="18">
        <v>3468</v>
      </c>
      <c r="Z49" s="22">
        <f t="shared" si="1"/>
        <v>194424</v>
      </c>
      <c r="AA49" s="28"/>
    </row>
    <row r="50" spans="2:26" ht="12.75">
      <c r="B50" s="22"/>
      <c r="E50" s="22"/>
      <c r="I50" s="22"/>
      <c r="V50" s="22"/>
      <c r="Z50" s="22"/>
    </row>
    <row r="52" ht="12.75">
      <c r="A52" t="s">
        <v>306</v>
      </c>
    </row>
    <row r="53" ht="12.75">
      <c r="A53" t="s">
        <v>304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23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2" sqref="Z2"/>
    </sheetView>
  </sheetViews>
  <sheetFormatPr defaultColWidth="11.421875" defaultRowHeight="12.75"/>
  <cols>
    <col min="1" max="1" width="30.7109375" style="0" customWidth="1"/>
    <col min="2" max="24" width="8.7109375" style="0" customWidth="1"/>
    <col min="25" max="25" width="9.7109375" style="0" customWidth="1"/>
    <col min="26" max="26" width="11.8515625" style="0" bestFit="1" customWidth="1"/>
    <col min="32" max="35" width="0" style="0" hidden="1" customWidth="1"/>
  </cols>
  <sheetData>
    <row r="1" spans="1:24" ht="12.75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7" ht="69.75" customHeight="1">
      <c r="B2" s="3" t="s">
        <v>0</v>
      </c>
      <c r="C2" s="3" t="s">
        <v>9</v>
      </c>
      <c r="D2" s="3" t="s">
        <v>4</v>
      </c>
      <c r="E2" s="3" t="s">
        <v>3</v>
      </c>
      <c r="F2" s="3" t="s">
        <v>16</v>
      </c>
      <c r="G2" s="3" t="s">
        <v>25</v>
      </c>
      <c r="H2" s="3" t="s">
        <v>2</v>
      </c>
      <c r="I2" s="3" t="s">
        <v>15</v>
      </c>
      <c r="J2" s="3" t="s">
        <v>13</v>
      </c>
      <c r="K2" s="3" t="s">
        <v>17</v>
      </c>
      <c r="L2" s="3" t="s">
        <v>8</v>
      </c>
      <c r="M2" s="3" t="s">
        <v>6</v>
      </c>
      <c r="N2" s="3" t="s">
        <v>14</v>
      </c>
      <c r="O2" s="3" t="s">
        <v>24</v>
      </c>
      <c r="P2" s="3" t="s">
        <v>18</v>
      </c>
      <c r="Q2" s="3" t="s">
        <v>12</v>
      </c>
      <c r="R2" s="3" t="s">
        <v>7</v>
      </c>
      <c r="S2" s="3" t="s">
        <v>5</v>
      </c>
      <c r="T2" s="3" t="s">
        <v>26</v>
      </c>
      <c r="U2" s="3" t="s">
        <v>1</v>
      </c>
      <c r="V2" s="3" t="s">
        <v>99</v>
      </c>
      <c r="W2" s="3" t="s">
        <v>11</v>
      </c>
      <c r="X2" s="3" t="s">
        <v>27</v>
      </c>
      <c r="Y2" s="4" t="s">
        <v>19</v>
      </c>
      <c r="Z2" s="27" t="s">
        <v>312</v>
      </c>
      <c r="AA2" s="21" t="s">
        <v>74</v>
      </c>
    </row>
    <row r="3" spans="1:27" ht="12.75">
      <c r="A3" s="7" t="s">
        <v>164</v>
      </c>
      <c r="B3" s="18">
        <v>52217</v>
      </c>
      <c r="C3" s="18">
        <v>5159</v>
      </c>
      <c r="D3" s="18">
        <v>26885</v>
      </c>
      <c r="E3" s="18">
        <v>31490</v>
      </c>
      <c r="F3" s="18">
        <v>24086</v>
      </c>
      <c r="G3" s="18">
        <v>2649</v>
      </c>
      <c r="H3" s="18">
        <v>15131</v>
      </c>
      <c r="I3" s="18">
        <v>13639</v>
      </c>
      <c r="J3" s="18">
        <v>5567</v>
      </c>
      <c r="K3" s="18">
        <v>2746</v>
      </c>
      <c r="L3" s="18">
        <v>3751</v>
      </c>
      <c r="M3" s="18">
        <v>45349</v>
      </c>
      <c r="N3" s="18">
        <v>2322</v>
      </c>
      <c r="O3" s="18">
        <v>2430</v>
      </c>
      <c r="P3" s="18">
        <v>7128</v>
      </c>
      <c r="Q3" s="18">
        <v>9544</v>
      </c>
      <c r="R3" s="18">
        <v>15325</v>
      </c>
      <c r="S3" s="18">
        <v>5616</v>
      </c>
      <c r="T3" s="18">
        <v>692</v>
      </c>
      <c r="U3" s="18">
        <v>29829</v>
      </c>
      <c r="V3" s="18">
        <v>24732</v>
      </c>
      <c r="W3" s="18">
        <v>36238</v>
      </c>
      <c r="X3" s="18">
        <v>46</v>
      </c>
      <c r="Y3" s="18">
        <f>SUM(B3:X3)</f>
        <v>362571</v>
      </c>
      <c r="Z3" s="18">
        <v>372571</v>
      </c>
      <c r="AA3" s="23">
        <f>Z3-Y3</f>
        <v>10000</v>
      </c>
    </row>
    <row r="4" spans="1:27" ht="12.75">
      <c r="A4" s="7" t="s">
        <v>165</v>
      </c>
      <c r="B4" s="18">
        <v>69148</v>
      </c>
      <c r="C4" s="18">
        <v>119</v>
      </c>
      <c r="D4" s="18">
        <v>43526</v>
      </c>
      <c r="E4" s="18">
        <v>2387</v>
      </c>
      <c r="F4" s="18">
        <v>17221</v>
      </c>
      <c r="G4" s="18">
        <v>484</v>
      </c>
      <c r="H4" s="18">
        <v>30577</v>
      </c>
      <c r="I4" s="18">
        <v>1305</v>
      </c>
      <c r="J4" s="18">
        <v>158</v>
      </c>
      <c r="K4" s="18">
        <v>7021</v>
      </c>
      <c r="L4" s="18">
        <v>56</v>
      </c>
      <c r="M4" s="18">
        <v>924</v>
      </c>
      <c r="N4" s="18">
        <v>223</v>
      </c>
      <c r="O4" s="18">
        <v>87</v>
      </c>
      <c r="P4" s="18">
        <v>654</v>
      </c>
      <c r="Q4" s="18">
        <v>1031</v>
      </c>
      <c r="R4" s="18">
        <v>17280</v>
      </c>
      <c r="S4" s="18">
        <v>2224</v>
      </c>
      <c r="T4" s="18">
        <v>85</v>
      </c>
      <c r="U4" s="18">
        <v>43557</v>
      </c>
      <c r="V4" s="18">
        <v>2965</v>
      </c>
      <c r="W4" s="18">
        <v>1399</v>
      </c>
      <c r="X4" s="18">
        <v>7</v>
      </c>
      <c r="Y4" s="18">
        <f aca="true" t="shared" si="0" ref="Y4:Y27">SUM(B4:X4)</f>
        <v>242438</v>
      </c>
      <c r="Z4" s="18">
        <v>225438</v>
      </c>
      <c r="AA4" s="23">
        <f aca="true" t="shared" si="1" ref="AA4:AA67">Z4-Y4</f>
        <v>-17000</v>
      </c>
    </row>
    <row r="5" spans="1:27" ht="12.75">
      <c r="A5" t="s">
        <v>166</v>
      </c>
      <c r="B5" s="18">
        <v>2422</v>
      </c>
      <c r="C5" s="18">
        <v>40</v>
      </c>
      <c r="D5" s="18">
        <v>1990</v>
      </c>
      <c r="E5" s="18">
        <v>272</v>
      </c>
      <c r="F5" s="18">
        <v>750</v>
      </c>
      <c r="G5" s="18">
        <v>43</v>
      </c>
      <c r="H5" s="18">
        <v>530</v>
      </c>
      <c r="I5" s="18">
        <v>252</v>
      </c>
      <c r="J5" s="18">
        <v>55</v>
      </c>
      <c r="K5" s="18">
        <v>454</v>
      </c>
      <c r="L5" s="18">
        <v>13</v>
      </c>
      <c r="M5" s="18">
        <v>407</v>
      </c>
      <c r="N5" s="18">
        <v>87</v>
      </c>
      <c r="O5" s="18">
        <v>32</v>
      </c>
      <c r="P5" s="18">
        <v>165</v>
      </c>
      <c r="Q5" s="18">
        <v>478</v>
      </c>
      <c r="R5" s="18">
        <v>125</v>
      </c>
      <c r="S5" s="18">
        <v>373</v>
      </c>
      <c r="T5" s="18">
        <v>14</v>
      </c>
      <c r="U5" s="18">
        <v>2144</v>
      </c>
      <c r="V5" s="18">
        <v>666</v>
      </c>
      <c r="W5" s="18">
        <v>707</v>
      </c>
      <c r="X5" s="18">
        <v>3</v>
      </c>
      <c r="Y5" s="18">
        <f t="shared" si="0"/>
        <v>12022</v>
      </c>
      <c r="Z5" s="18">
        <v>12022</v>
      </c>
      <c r="AA5" s="23">
        <f t="shared" si="1"/>
        <v>0</v>
      </c>
    </row>
    <row r="6" spans="1:27" ht="12.75">
      <c r="A6" t="s">
        <v>142</v>
      </c>
      <c r="B6" s="18">
        <v>25400</v>
      </c>
      <c r="C6" s="18">
        <v>36</v>
      </c>
      <c r="D6" s="18">
        <v>7299</v>
      </c>
      <c r="E6" s="18">
        <v>1355</v>
      </c>
      <c r="F6" s="18">
        <v>7308</v>
      </c>
      <c r="G6" s="18">
        <v>455</v>
      </c>
      <c r="H6" s="18">
        <v>4155</v>
      </c>
      <c r="I6" s="18">
        <v>1565</v>
      </c>
      <c r="J6" s="18">
        <v>233</v>
      </c>
      <c r="K6" s="18">
        <v>257</v>
      </c>
      <c r="L6" s="18">
        <v>10</v>
      </c>
      <c r="M6" s="18">
        <v>874</v>
      </c>
      <c r="N6" s="18">
        <v>268</v>
      </c>
      <c r="O6" s="18">
        <v>121</v>
      </c>
      <c r="P6" s="18">
        <v>795</v>
      </c>
      <c r="Q6" s="18">
        <v>655</v>
      </c>
      <c r="R6" s="18">
        <v>116</v>
      </c>
      <c r="S6" s="18">
        <v>286</v>
      </c>
      <c r="T6" s="18">
        <v>14</v>
      </c>
      <c r="U6" s="18">
        <v>13938</v>
      </c>
      <c r="V6" s="18">
        <v>685</v>
      </c>
      <c r="W6" s="18">
        <v>740</v>
      </c>
      <c r="X6" s="18">
        <v>1</v>
      </c>
      <c r="Y6" s="18">
        <f t="shared" si="0"/>
        <v>66566</v>
      </c>
      <c r="Z6" s="18">
        <v>66566</v>
      </c>
      <c r="AA6" s="23">
        <f t="shared" si="1"/>
        <v>0</v>
      </c>
    </row>
    <row r="7" spans="1:27" ht="12.75">
      <c r="A7" t="s">
        <v>143</v>
      </c>
      <c r="B7" s="18">
        <v>2034</v>
      </c>
      <c r="C7" s="18">
        <v>18</v>
      </c>
      <c r="D7" s="18">
        <v>136</v>
      </c>
      <c r="E7" s="18">
        <v>16</v>
      </c>
      <c r="F7" s="18">
        <v>36</v>
      </c>
      <c r="G7" s="18">
        <v>41</v>
      </c>
      <c r="H7" s="18">
        <v>58</v>
      </c>
      <c r="I7" s="18">
        <v>16</v>
      </c>
      <c r="J7" s="18">
        <v>38</v>
      </c>
      <c r="K7" s="18">
        <v>4</v>
      </c>
      <c r="L7" s="18">
        <v>5</v>
      </c>
      <c r="M7" s="18">
        <v>214</v>
      </c>
      <c r="N7" s="18">
        <v>6</v>
      </c>
      <c r="O7" s="18">
        <v>23</v>
      </c>
      <c r="P7" s="18">
        <v>128</v>
      </c>
      <c r="Q7" s="18">
        <v>37</v>
      </c>
      <c r="R7" s="18">
        <v>41</v>
      </c>
      <c r="S7" s="18">
        <v>33</v>
      </c>
      <c r="T7" s="18">
        <v>8</v>
      </c>
      <c r="U7" s="18">
        <v>1639</v>
      </c>
      <c r="V7" s="18">
        <v>13</v>
      </c>
      <c r="W7" s="18">
        <v>73</v>
      </c>
      <c r="X7" s="18"/>
      <c r="Y7" s="18">
        <f t="shared" si="0"/>
        <v>4617</v>
      </c>
      <c r="Z7" s="18">
        <v>4617</v>
      </c>
      <c r="AA7" s="23">
        <f t="shared" si="1"/>
        <v>0</v>
      </c>
    </row>
    <row r="8" spans="1:27" ht="12.75">
      <c r="A8" t="s">
        <v>167</v>
      </c>
      <c r="B8" s="18">
        <v>1205</v>
      </c>
      <c r="C8" s="18">
        <v>2</v>
      </c>
      <c r="D8" s="18">
        <v>583</v>
      </c>
      <c r="E8" s="18">
        <v>88</v>
      </c>
      <c r="F8" s="18">
        <v>397</v>
      </c>
      <c r="G8" s="18">
        <v>3</v>
      </c>
      <c r="H8" s="18">
        <v>1022</v>
      </c>
      <c r="I8" s="18">
        <v>76</v>
      </c>
      <c r="J8" s="18">
        <v>10</v>
      </c>
      <c r="K8" s="18">
        <v>228</v>
      </c>
      <c r="L8" s="18"/>
      <c r="M8" s="18">
        <v>10</v>
      </c>
      <c r="N8" s="18">
        <v>2</v>
      </c>
      <c r="O8" s="18">
        <v>2</v>
      </c>
      <c r="P8" s="18">
        <v>11</v>
      </c>
      <c r="Q8" s="18">
        <v>17</v>
      </c>
      <c r="R8" s="18">
        <v>24</v>
      </c>
      <c r="S8" s="18">
        <v>47</v>
      </c>
      <c r="T8" s="18"/>
      <c r="U8" s="18">
        <v>454</v>
      </c>
      <c r="V8" s="18">
        <v>28</v>
      </c>
      <c r="W8" s="18">
        <v>12</v>
      </c>
      <c r="X8" s="18"/>
      <c r="Y8" s="18">
        <f t="shared" si="0"/>
        <v>4221</v>
      </c>
      <c r="Z8" s="18">
        <v>4221</v>
      </c>
      <c r="AA8" s="23">
        <f t="shared" si="1"/>
        <v>0</v>
      </c>
    </row>
    <row r="9" spans="1:27" ht="12.75">
      <c r="A9" t="s">
        <v>144</v>
      </c>
      <c r="B9" s="18">
        <v>6472</v>
      </c>
      <c r="C9" s="18">
        <v>104</v>
      </c>
      <c r="D9" s="18">
        <v>11037</v>
      </c>
      <c r="E9" s="18">
        <v>1504</v>
      </c>
      <c r="F9" s="18">
        <v>14447</v>
      </c>
      <c r="G9" s="18">
        <v>107</v>
      </c>
      <c r="H9" s="18">
        <v>1251</v>
      </c>
      <c r="I9" s="18">
        <v>1454</v>
      </c>
      <c r="J9" s="18">
        <v>475</v>
      </c>
      <c r="K9" s="18">
        <v>61</v>
      </c>
      <c r="L9" s="18">
        <v>12</v>
      </c>
      <c r="M9" s="18">
        <v>518</v>
      </c>
      <c r="N9" s="18">
        <v>269</v>
      </c>
      <c r="O9" s="18">
        <v>70</v>
      </c>
      <c r="P9" s="18">
        <v>754</v>
      </c>
      <c r="Q9" s="18">
        <v>1204</v>
      </c>
      <c r="R9" s="18">
        <v>55</v>
      </c>
      <c r="S9" s="18">
        <v>275</v>
      </c>
      <c r="T9" s="18">
        <v>4</v>
      </c>
      <c r="U9" s="18">
        <v>12273</v>
      </c>
      <c r="V9" s="18">
        <v>972</v>
      </c>
      <c r="W9" s="18">
        <v>673</v>
      </c>
      <c r="X9" s="18"/>
      <c r="Y9" s="18">
        <f t="shared" si="0"/>
        <v>53991</v>
      </c>
      <c r="Z9" s="18">
        <v>53991</v>
      </c>
      <c r="AA9" s="23">
        <f t="shared" si="1"/>
        <v>0</v>
      </c>
    </row>
    <row r="10" spans="1:27" ht="12.75">
      <c r="A10" t="s">
        <v>145</v>
      </c>
      <c r="B10" s="18">
        <v>3693</v>
      </c>
      <c r="C10" s="18">
        <v>1</v>
      </c>
      <c r="D10" s="18">
        <v>3424</v>
      </c>
      <c r="E10" s="18">
        <v>47</v>
      </c>
      <c r="F10" s="18">
        <v>20</v>
      </c>
      <c r="G10" s="18">
        <v>14</v>
      </c>
      <c r="H10" s="18">
        <v>1165</v>
      </c>
      <c r="I10" s="18">
        <v>4</v>
      </c>
      <c r="J10" s="18">
        <v>2</v>
      </c>
      <c r="K10" s="18">
        <v>1206</v>
      </c>
      <c r="L10" s="18"/>
      <c r="M10" s="18">
        <v>17</v>
      </c>
      <c r="N10" s="18">
        <v>1</v>
      </c>
      <c r="O10" s="18">
        <v>5</v>
      </c>
      <c r="P10" s="18">
        <v>13</v>
      </c>
      <c r="Q10" s="18">
        <v>7</v>
      </c>
      <c r="R10" s="18">
        <v>12</v>
      </c>
      <c r="S10" s="18">
        <v>25</v>
      </c>
      <c r="T10" s="18">
        <v>2</v>
      </c>
      <c r="U10" s="18">
        <v>968</v>
      </c>
      <c r="V10" s="18">
        <v>45</v>
      </c>
      <c r="W10" s="18">
        <v>6</v>
      </c>
      <c r="X10" s="18"/>
      <c r="Y10" s="18">
        <f t="shared" si="0"/>
        <v>10677</v>
      </c>
      <c r="Z10" s="18">
        <v>10677</v>
      </c>
      <c r="AA10" s="23">
        <f t="shared" si="1"/>
        <v>0</v>
      </c>
    </row>
    <row r="11" spans="1:27" ht="12.75">
      <c r="A11" t="s">
        <v>146</v>
      </c>
      <c r="B11" s="18">
        <v>175</v>
      </c>
      <c r="C11" s="18">
        <v>8</v>
      </c>
      <c r="D11" s="18">
        <v>203</v>
      </c>
      <c r="E11" s="18">
        <v>196</v>
      </c>
      <c r="F11" s="18">
        <v>60</v>
      </c>
      <c r="G11" s="18">
        <v>28</v>
      </c>
      <c r="H11" s="18">
        <v>72</v>
      </c>
      <c r="I11" s="18">
        <v>2</v>
      </c>
      <c r="J11" s="18">
        <v>7</v>
      </c>
      <c r="K11" s="18">
        <v>29</v>
      </c>
      <c r="L11" s="18">
        <v>8</v>
      </c>
      <c r="M11" s="18">
        <v>81</v>
      </c>
      <c r="N11" s="18"/>
      <c r="O11" s="18">
        <v>19</v>
      </c>
      <c r="P11" s="18">
        <v>61</v>
      </c>
      <c r="Q11" s="18">
        <v>26</v>
      </c>
      <c r="R11" s="18">
        <v>34</v>
      </c>
      <c r="S11" s="18">
        <v>31</v>
      </c>
      <c r="T11" s="18">
        <v>9</v>
      </c>
      <c r="U11" s="18">
        <v>141</v>
      </c>
      <c r="V11" s="18">
        <v>289</v>
      </c>
      <c r="W11" s="18">
        <v>32</v>
      </c>
      <c r="X11" s="18">
        <v>1</v>
      </c>
      <c r="Y11" s="18">
        <f t="shared" si="0"/>
        <v>1512</v>
      </c>
      <c r="Z11" s="18">
        <v>1512</v>
      </c>
      <c r="AA11" s="23">
        <f t="shared" si="1"/>
        <v>0</v>
      </c>
    </row>
    <row r="12" spans="1:27" ht="12.75">
      <c r="A12" t="s">
        <v>147</v>
      </c>
      <c r="B12" s="18">
        <v>3712</v>
      </c>
      <c r="C12" s="18"/>
      <c r="D12" s="18">
        <v>8173</v>
      </c>
      <c r="E12" s="18">
        <v>27</v>
      </c>
      <c r="F12" s="18">
        <v>5</v>
      </c>
      <c r="G12" s="18">
        <v>10</v>
      </c>
      <c r="H12" s="18">
        <v>3226</v>
      </c>
      <c r="J12" s="18"/>
      <c r="K12" s="18">
        <v>1044</v>
      </c>
      <c r="L12" s="18">
        <v>1</v>
      </c>
      <c r="M12" s="18">
        <v>5</v>
      </c>
      <c r="N12" s="18"/>
      <c r="O12" s="18"/>
      <c r="P12" s="18">
        <v>6</v>
      </c>
      <c r="Q12" s="18">
        <v>7</v>
      </c>
      <c r="R12" s="18">
        <v>6</v>
      </c>
      <c r="S12" s="18">
        <v>47</v>
      </c>
      <c r="T12" s="18"/>
      <c r="U12" s="18">
        <v>6459</v>
      </c>
      <c r="V12" s="18">
        <v>136</v>
      </c>
      <c r="W12" s="18">
        <v>1</v>
      </c>
      <c r="X12" s="18"/>
      <c r="Y12" s="18">
        <f t="shared" si="0"/>
        <v>22865</v>
      </c>
      <c r="Z12" s="18">
        <v>22865</v>
      </c>
      <c r="AA12" s="23">
        <f t="shared" si="1"/>
        <v>0</v>
      </c>
    </row>
    <row r="13" spans="1:27" ht="12.75">
      <c r="A13" t="s">
        <v>148</v>
      </c>
      <c r="B13" s="18">
        <v>182</v>
      </c>
      <c r="C13" s="18">
        <v>5</v>
      </c>
      <c r="D13" s="18">
        <v>120</v>
      </c>
      <c r="E13" s="18">
        <v>35</v>
      </c>
      <c r="F13" s="18">
        <v>196</v>
      </c>
      <c r="G13" s="18">
        <v>11</v>
      </c>
      <c r="H13" s="18">
        <v>42</v>
      </c>
      <c r="I13" s="18">
        <v>28</v>
      </c>
      <c r="J13" s="18">
        <v>7</v>
      </c>
      <c r="K13" s="18">
        <v>22</v>
      </c>
      <c r="L13" s="18">
        <v>3</v>
      </c>
      <c r="M13" s="18">
        <v>225</v>
      </c>
      <c r="N13" s="18">
        <v>5</v>
      </c>
      <c r="O13" s="18">
        <v>18</v>
      </c>
      <c r="P13" s="18">
        <v>97</v>
      </c>
      <c r="Q13" s="18">
        <v>5</v>
      </c>
      <c r="R13" s="18">
        <v>49</v>
      </c>
      <c r="S13" s="18">
        <v>1</v>
      </c>
      <c r="T13" s="18">
        <v>1</v>
      </c>
      <c r="U13" s="18">
        <v>140</v>
      </c>
      <c r="V13" s="18">
        <v>17</v>
      </c>
      <c r="W13" s="18">
        <v>9</v>
      </c>
      <c r="X13" s="18"/>
      <c r="Y13" s="18">
        <f t="shared" si="0"/>
        <v>1218</v>
      </c>
      <c r="Z13" s="18">
        <v>1218</v>
      </c>
      <c r="AA13" s="23">
        <f t="shared" si="1"/>
        <v>0</v>
      </c>
    </row>
    <row r="14" spans="1:27" ht="12.75">
      <c r="A14" s="7" t="s">
        <v>149</v>
      </c>
      <c r="B14" s="18">
        <v>23444</v>
      </c>
      <c r="C14" s="18">
        <v>57</v>
      </c>
      <c r="D14" s="18">
        <v>16751</v>
      </c>
      <c r="E14" s="18">
        <v>81</v>
      </c>
      <c r="F14" s="18">
        <v>537</v>
      </c>
      <c r="G14" s="18">
        <v>771</v>
      </c>
      <c r="H14" s="18">
        <v>3878</v>
      </c>
      <c r="I14" s="18">
        <v>12</v>
      </c>
      <c r="J14" s="18">
        <v>69</v>
      </c>
      <c r="K14" s="18">
        <v>2595</v>
      </c>
      <c r="L14" s="18">
        <v>29</v>
      </c>
      <c r="M14" s="18">
        <v>1796</v>
      </c>
      <c r="N14" s="18">
        <v>7</v>
      </c>
      <c r="O14" s="18">
        <v>334</v>
      </c>
      <c r="P14" s="18">
        <v>1600</v>
      </c>
      <c r="Q14" s="18">
        <v>205</v>
      </c>
      <c r="R14" s="18">
        <v>489</v>
      </c>
      <c r="S14" s="18">
        <v>392</v>
      </c>
      <c r="T14" s="18">
        <v>99</v>
      </c>
      <c r="U14" s="18">
        <v>23346</v>
      </c>
      <c r="V14" s="18">
        <v>1272</v>
      </c>
      <c r="W14" s="18">
        <v>197</v>
      </c>
      <c r="X14" s="18">
        <v>10</v>
      </c>
      <c r="Y14" s="18">
        <f t="shared" si="0"/>
        <v>77971</v>
      </c>
      <c r="Z14" s="18">
        <v>77971</v>
      </c>
      <c r="AA14" s="23">
        <f t="shared" si="1"/>
        <v>0</v>
      </c>
    </row>
    <row r="15" spans="1:27" ht="12.75">
      <c r="A15" t="s">
        <v>464</v>
      </c>
      <c r="B15" s="18">
        <v>503</v>
      </c>
      <c r="C15" s="18">
        <v>7</v>
      </c>
      <c r="D15" s="18">
        <v>161</v>
      </c>
      <c r="E15" s="18">
        <v>85</v>
      </c>
      <c r="F15" s="18">
        <v>440</v>
      </c>
      <c r="G15" s="18">
        <v>34</v>
      </c>
      <c r="H15" s="18">
        <v>145</v>
      </c>
      <c r="I15" s="18">
        <v>98</v>
      </c>
      <c r="J15" s="18">
        <v>16</v>
      </c>
      <c r="K15" s="18">
        <v>9</v>
      </c>
      <c r="L15" s="18">
        <v>9</v>
      </c>
      <c r="M15" s="18">
        <v>1444</v>
      </c>
      <c r="N15" s="18">
        <v>15</v>
      </c>
      <c r="O15" s="18">
        <v>183</v>
      </c>
      <c r="P15" s="18">
        <v>1099</v>
      </c>
      <c r="Q15" s="18">
        <v>14</v>
      </c>
      <c r="R15" s="18">
        <v>293</v>
      </c>
      <c r="S15" s="18">
        <v>2</v>
      </c>
      <c r="T15" s="18">
        <v>2</v>
      </c>
      <c r="U15" s="18">
        <v>242</v>
      </c>
      <c r="V15" s="18">
        <v>28</v>
      </c>
      <c r="W15" s="18">
        <v>59</v>
      </c>
      <c r="X15" s="18"/>
      <c r="Y15" s="18">
        <f t="shared" si="0"/>
        <v>4888</v>
      </c>
      <c r="Z15" s="18">
        <v>4888</v>
      </c>
      <c r="AA15" s="23">
        <f t="shared" si="1"/>
        <v>0</v>
      </c>
    </row>
    <row r="16" spans="1:27" ht="12.75">
      <c r="A16" t="s">
        <v>150</v>
      </c>
      <c r="B16" s="18">
        <v>4086</v>
      </c>
      <c r="C16" s="18">
        <v>19</v>
      </c>
      <c r="D16" s="18">
        <v>1342</v>
      </c>
      <c r="E16" s="18">
        <v>171</v>
      </c>
      <c r="F16" s="18">
        <v>1591</v>
      </c>
      <c r="G16" s="18">
        <v>27</v>
      </c>
      <c r="H16" s="18">
        <v>246</v>
      </c>
      <c r="I16" s="18">
        <v>289</v>
      </c>
      <c r="J16" s="18">
        <v>66</v>
      </c>
      <c r="K16" s="18">
        <v>47</v>
      </c>
      <c r="L16" s="18">
        <v>5</v>
      </c>
      <c r="M16" s="18">
        <v>964</v>
      </c>
      <c r="N16" s="18">
        <v>72</v>
      </c>
      <c r="O16" s="18">
        <v>23</v>
      </c>
      <c r="P16" s="18">
        <v>117</v>
      </c>
      <c r="Q16" s="18">
        <v>70</v>
      </c>
      <c r="R16" s="18">
        <v>336</v>
      </c>
      <c r="S16" s="18">
        <v>22</v>
      </c>
      <c r="T16" s="18">
        <v>6</v>
      </c>
      <c r="U16" s="18">
        <v>2334</v>
      </c>
      <c r="V16" s="18">
        <v>79</v>
      </c>
      <c r="W16" s="18">
        <v>43</v>
      </c>
      <c r="X16" s="18"/>
      <c r="Y16" s="18">
        <f t="shared" si="0"/>
        <v>11955</v>
      </c>
      <c r="Z16" s="18">
        <v>11955</v>
      </c>
      <c r="AA16" s="23">
        <f t="shared" si="1"/>
        <v>0</v>
      </c>
    </row>
    <row r="17" spans="1:27" ht="12.75">
      <c r="A17" t="s">
        <v>151</v>
      </c>
      <c r="B17" s="18">
        <v>57457</v>
      </c>
      <c r="C17" s="18">
        <v>478</v>
      </c>
      <c r="D17" s="18">
        <v>42529</v>
      </c>
      <c r="E17" s="18">
        <v>11821</v>
      </c>
      <c r="F17" s="18">
        <v>26670</v>
      </c>
      <c r="G17" s="18">
        <v>971</v>
      </c>
      <c r="H17" s="18">
        <v>30971</v>
      </c>
      <c r="I17" s="18">
        <v>6556</v>
      </c>
      <c r="J17" s="18">
        <v>1091</v>
      </c>
      <c r="K17" s="18">
        <v>4009</v>
      </c>
      <c r="L17" s="18">
        <v>190</v>
      </c>
      <c r="M17" s="18">
        <v>12846</v>
      </c>
      <c r="N17" s="18">
        <v>1331</v>
      </c>
      <c r="O17" s="18">
        <v>501</v>
      </c>
      <c r="P17" s="18">
        <v>2846</v>
      </c>
      <c r="Q17" s="18">
        <v>1983</v>
      </c>
      <c r="R17" s="18">
        <v>6400</v>
      </c>
      <c r="S17" s="18">
        <v>2534</v>
      </c>
      <c r="T17" s="18">
        <v>184</v>
      </c>
      <c r="U17" s="18">
        <v>48059</v>
      </c>
      <c r="V17" s="18">
        <v>6948</v>
      </c>
      <c r="W17" s="18">
        <v>14004</v>
      </c>
      <c r="X17" s="18">
        <v>15</v>
      </c>
      <c r="Y17" s="18">
        <f t="shared" si="0"/>
        <v>280394</v>
      </c>
      <c r="Z17" s="18">
        <v>280394</v>
      </c>
      <c r="AA17" s="23">
        <f t="shared" si="1"/>
        <v>0</v>
      </c>
    </row>
    <row r="18" spans="1:27" ht="12.75">
      <c r="A18" t="s">
        <v>152</v>
      </c>
      <c r="B18" s="18">
        <v>7798</v>
      </c>
      <c r="C18" s="18">
        <v>26</v>
      </c>
      <c r="D18" s="18">
        <v>3332</v>
      </c>
      <c r="E18" s="18">
        <v>398</v>
      </c>
      <c r="F18" s="18">
        <v>1993</v>
      </c>
      <c r="G18" s="18">
        <v>81</v>
      </c>
      <c r="H18" s="18">
        <v>5778</v>
      </c>
      <c r="I18" s="18">
        <v>238</v>
      </c>
      <c r="J18" s="18">
        <v>25</v>
      </c>
      <c r="K18" s="18">
        <v>1168</v>
      </c>
      <c r="L18" s="18">
        <v>10</v>
      </c>
      <c r="M18" s="18">
        <v>451</v>
      </c>
      <c r="N18" s="18">
        <v>139</v>
      </c>
      <c r="O18" s="18">
        <v>65</v>
      </c>
      <c r="P18" s="18">
        <v>472</v>
      </c>
      <c r="Q18" s="18">
        <v>206</v>
      </c>
      <c r="R18" s="18">
        <v>162</v>
      </c>
      <c r="S18" s="18">
        <v>278</v>
      </c>
      <c r="T18" s="18">
        <v>20</v>
      </c>
      <c r="U18" s="18">
        <v>6788</v>
      </c>
      <c r="V18" s="18">
        <v>1036</v>
      </c>
      <c r="W18" s="18">
        <v>1072</v>
      </c>
      <c r="X18" s="18"/>
      <c r="Y18" s="18">
        <f t="shared" si="0"/>
        <v>31536</v>
      </c>
      <c r="Z18" s="18">
        <v>31536</v>
      </c>
      <c r="AA18" s="23">
        <f t="shared" si="1"/>
        <v>0</v>
      </c>
    </row>
    <row r="19" spans="1:27" ht="12.75">
      <c r="A19" t="s">
        <v>153</v>
      </c>
      <c r="B19" s="18">
        <v>6253</v>
      </c>
      <c r="C19" s="18">
        <v>20</v>
      </c>
      <c r="D19" s="18">
        <v>6271</v>
      </c>
      <c r="E19" s="18">
        <v>559</v>
      </c>
      <c r="F19" s="18">
        <v>217</v>
      </c>
      <c r="G19" s="18">
        <v>231</v>
      </c>
      <c r="H19" s="18">
        <v>1158</v>
      </c>
      <c r="I19" s="18">
        <v>58</v>
      </c>
      <c r="J19" s="18">
        <v>40</v>
      </c>
      <c r="K19" s="18">
        <v>658</v>
      </c>
      <c r="L19" s="18">
        <v>8</v>
      </c>
      <c r="M19" s="18">
        <v>492</v>
      </c>
      <c r="N19" s="18">
        <v>21</v>
      </c>
      <c r="O19" s="18">
        <v>69</v>
      </c>
      <c r="P19" s="18">
        <v>399</v>
      </c>
      <c r="Q19" s="18">
        <v>71</v>
      </c>
      <c r="R19" s="18">
        <v>125</v>
      </c>
      <c r="S19" s="18">
        <v>112</v>
      </c>
      <c r="T19" s="18">
        <v>18</v>
      </c>
      <c r="U19" s="18">
        <v>5527</v>
      </c>
      <c r="V19" s="18">
        <v>662</v>
      </c>
      <c r="W19" s="18">
        <v>129</v>
      </c>
      <c r="X19" s="18">
        <v>4</v>
      </c>
      <c r="Y19" s="18">
        <f t="shared" si="0"/>
        <v>23102</v>
      </c>
      <c r="Z19" s="18">
        <v>23102</v>
      </c>
      <c r="AA19" s="23">
        <f t="shared" si="1"/>
        <v>0</v>
      </c>
    </row>
    <row r="20" spans="1:27" ht="12.75">
      <c r="A20" t="s">
        <v>154</v>
      </c>
      <c r="B20" s="18">
        <v>12213</v>
      </c>
      <c r="C20" s="18">
        <v>29</v>
      </c>
      <c r="D20" s="18">
        <v>10120</v>
      </c>
      <c r="E20" s="18">
        <v>120</v>
      </c>
      <c r="F20" s="18">
        <v>336</v>
      </c>
      <c r="G20" s="18">
        <v>385</v>
      </c>
      <c r="H20" s="18">
        <v>1802</v>
      </c>
      <c r="I20" s="18">
        <v>17</v>
      </c>
      <c r="J20" s="18">
        <v>52</v>
      </c>
      <c r="K20" s="18">
        <v>1426</v>
      </c>
      <c r="L20" s="18">
        <v>11</v>
      </c>
      <c r="M20" s="18">
        <v>1077</v>
      </c>
      <c r="N20" s="18">
        <v>5</v>
      </c>
      <c r="O20" s="18">
        <v>161</v>
      </c>
      <c r="P20" s="18">
        <v>986</v>
      </c>
      <c r="Q20" s="18">
        <v>135</v>
      </c>
      <c r="R20" s="18">
        <v>264</v>
      </c>
      <c r="S20" s="18">
        <v>222</v>
      </c>
      <c r="T20" s="18">
        <v>79</v>
      </c>
      <c r="U20" s="18">
        <v>15435</v>
      </c>
      <c r="V20" s="18">
        <v>658</v>
      </c>
      <c r="W20" s="18">
        <v>115</v>
      </c>
      <c r="X20" s="18">
        <v>13</v>
      </c>
      <c r="Y20" s="18">
        <f t="shared" si="0"/>
        <v>45661</v>
      </c>
      <c r="Z20" s="18">
        <v>45661</v>
      </c>
      <c r="AA20" s="23">
        <f t="shared" si="1"/>
        <v>0</v>
      </c>
    </row>
    <row r="21" spans="1:27" ht="12.75">
      <c r="A21" t="s">
        <v>155</v>
      </c>
      <c r="B21" s="18">
        <v>3066</v>
      </c>
      <c r="C21" s="18">
        <v>27</v>
      </c>
      <c r="D21" s="18">
        <v>4143</v>
      </c>
      <c r="E21" s="18">
        <v>22</v>
      </c>
      <c r="F21" s="18">
        <v>1085</v>
      </c>
      <c r="G21" s="18">
        <v>21</v>
      </c>
      <c r="H21" s="18">
        <v>150</v>
      </c>
      <c r="I21" s="18">
        <v>48</v>
      </c>
      <c r="J21" s="18">
        <v>24</v>
      </c>
      <c r="K21" s="18">
        <v>235</v>
      </c>
      <c r="L21" s="18">
        <v>1</v>
      </c>
      <c r="M21" s="18">
        <v>16</v>
      </c>
      <c r="N21" s="18">
        <v>5</v>
      </c>
      <c r="O21" s="18">
        <v>7</v>
      </c>
      <c r="P21" s="18">
        <v>26</v>
      </c>
      <c r="Q21" s="18">
        <v>53</v>
      </c>
      <c r="R21" s="18">
        <v>65</v>
      </c>
      <c r="S21" s="18">
        <v>15</v>
      </c>
      <c r="T21" s="18">
        <v>3</v>
      </c>
      <c r="U21" s="18">
        <v>3785</v>
      </c>
      <c r="V21" s="18">
        <v>285</v>
      </c>
      <c r="W21" s="18">
        <v>71</v>
      </c>
      <c r="X21" s="18">
        <v>3</v>
      </c>
      <c r="Y21" s="18">
        <f t="shared" si="0"/>
        <v>13156</v>
      </c>
      <c r="Z21" s="18">
        <v>13156</v>
      </c>
      <c r="AA21" s="23">
        <f t="shared" si="1"/>
        <v>0</v>
      </c>
    </row>
    <row r="22" spans="1:27" ht="12.75">
      <c r="A22" t="s">
        <v>156</v>
      </c>
      <c r="B22" s="18">
        <v>8513</v>
      </c>
      <c r="C22" s="18">
        <v>11</v>
      </c>
      <c r="D22" s="18">
        <v>3678</v>
      </c>
      <c r="E22" s="18">
        <v>311</v>
      </c>
      <c r="F22" s="18">
        <v>1452</v>
      </c>
      <c r="G22" s="18">
        <v>8</v>
      </c>
      <c r="H22" s="18">
        <v>9431</v>
      </c>
      <c r="I22" s="18">
        <v>399</v>
      </c>
      <c r="J22" s="18">
        <v>28</v>
      </c>
      <c r="K22" s="18">
        <v>186</v>
      </c>
      <c r="L22" s="18">
        <v>3</v>
      </c>
      <c r="M22" s="18">
        <v>38</v>
      </c>
      <c r="N22" s="18">
        <v>6</v>
      </c>
      <c r="O22" s="18">
        <v>5</v>
      </c>
      <c r="P22" s="18">
        <v>19</v>
      </c>
      <c r="Q22" s="18">
        <v>67</v>
      </c>
      <c r="R22" s="18">
        <v>23</v>
      </c>
      <c r="S22" s="18">
        <v>61</v>
      </c>
      <c r="T22" s="18">
        <v>3</v>
      </c>
      <c r="U22" s="18">
        <v>14709</v>
      </c>
      <c r="V22" s="18">
        <v>251</v>
      </c>
      <c r="W22" s="18">
        <v>42</v>
      </c>
      <c r="X22" s="18"/>
      <c r="Y22" s="18">
        <f t="shared" si="0"/>
        <v>39244</v>
      </c>
      <c r="Z22" s="18">
        <v>39244</v>
      </c>
      <c r="AA22" s="23">
        <f t="shared" si="1"/>
        <v>0</v>
      </c>
    </row>
    <row r="23" spans="1:27" ht="12.75">
      <c r="A23" t="s">
        <v>158</v>
      </c>
      <c r="B23" s="18">
        <v>10130</v>
      </c>
      <c r="C23" s="18">
        <v>2</v>
      </c>
      <c r="D23" s="18">
        <v>11465</v>
      </c>
      <c r="E23" s="18">
        <v>86</v>
      </c>
      <c r="F23" s="18">
        <v>2310</v>
      </c>
      <c r="G23" s="18">
        <v>19</v>
      </c>
      <c r="H23" s="18">
        <v>396</v>
      </c>
      <c r="I23" s="18">
        <v>261</v>
      </c>
      <c r="J23" s="18">
        <v>5</v>
      </c>
      <c r="K23" s="18">
        <v>3015</v>
      </c>
      <c r="L23" s="18">
        <v>4</v>
      </c>
      <c r="M23" s="18">
        <v>17</v>
      </c>
      <c r="N23" s="18">
        <v>3</v>
      </c>
      <c r="O23" s="18">
        <v>6</v>
      </c>
      <c r="P23" s="18">
        <v>7</v>
      </c>
      <c r="Q23" s="18">
        <v>42</v>
      </c>
      <c r="R23" s="18">
        <v>2</v>
      </c>
      <c r="S23" s="18">
        <v>261</v>
      </c>
      <c r="T23" s="18">
        <v>1</v>
      </c>
      <c r="U23" s="18">
        <v>5092</v>
      </c>
      <c r="V23" s="18">
        <v>287</v>
      </c>
      <c r="W23" s="18">
        <v>24</v>
      </c>
      <c r="X23" s="18"/>
      <c r="Y23" s="18">
        <f t="shared" si="0"/>
        <v>33435</v>
      </c>
      <c r="Z23" s="18">
        <v>33435</v>
      </c>
      <c r="AA23" s="23">
        <f t="shared" si="1"/>
        <v>0</v>
      </c>
    </row>
    <row r="24" spans="1:27" ht="12.75">
      <c r="A24" t="s">
        <v>157</v>
      </c>
      <c r="B24" s="18">
        <v>3652</v>
      </c>
      <c r="C24" s="18"/>
      <c r="D24" s="18">
        <v>3397</v>
      </c>
      <c r="E24" s="18">
        <v>8</v>
      </c>
      <c r="F24" s="18">
        <v>38</v>
      </c>
      <c r="H24" s="18">
        <v>48</v>
      </c>
      <c r="I24" s="18">
        <v>5</v>
      </c>
      <c r="J24" s="18"/>
      <c r="K24" s="18">
        <v>878</v>
      </c>
      <c r="M24" s="18">
        <v>3</v>
      </c>
      <c r="N24" s="18"/>
      <c r="O24" s="18">
        <v>1</v>
      </c>
      <c r="P24" s="18">
        <v>5</v>
      </c>
      <c r="Q24" s="18">
        <v>1</v>
      </c>
      <c r="R24" s="18"/>
      <c r="S24" s="18">
        <v>40</v>
      </c>
      <c r="T24" s="18"/>
      <c r="U24" s="18">
        <v>1838</v>
      </c>
      <c r="V24" s="18">
        <v>78</v>
      </c>
      <c r="W24" s="18">
        <v>2</v>
      </c>
      <c r="X24" s="18"/>
      <c r="Y24" s="18">
        <f t="shared" si="0"/>
        <v>9994</v>
      </c>
      <c r="Z24" s="18">
        <v>9994</v>
      </c>
      <c r="AA24" s="23">
        <f t="shared" si="1"/>
        <v>0</v>
      </c>
    </row>
    <row r="25" spans="1:28" ht="12.75">
      <c r="A25" s="7" t="s">
        <v>159</v>
      </c>
      <c r="B25" s="18">
        <v>15011</v>
      </c>
      <c r="C25" s="18">
        <v>13</v>
      </c>
      <c r="D25" s="18">
        <v>10027</v>
      </c>
      <c r="E25" s="18">
        <v>335</v>
      </c>
      <c r="F25" s="18">
        <v>7212</v>
      </c>
      <c r="G25" s="18"/>
      <c r="H25" s="18">
        <v>2275</v>
      </c>
      <c r="I25" s="18">
        <v>748</v>
      </c>
      <c r="J25" s="18">
        <v>32</v>
      </c>
      <c r="K25" s="18">
        <v>481</v>
      </c>
      <c r="L25" s="18">
        <v>3</v>
      </c>
      <c r="M25" s="18">
        <v>77</v>
      </c>
      <c r="N25" s="18">
        <v>29</v>
      </c>
      <c r="O25" s="18">
        <v>2</v>
      </c>
      <c r="P25" s="18">
        <v>19</v>
      </c>
      <c r="Q25" s="18">
        <v>253</v>
      </c>
      <c r="R25" s="18">
        <v>6</v>
      </c>
      <c r="S25" s="18">
        <v>169</v>
      </c>
      <c r="T25" s="18"/>
      <c r="U25" s="18">
        <v>14313</v>
      </c>
      <c r="V25" s="18">
        <v>467</v>
      </c>
      <c r="W25" s="18">
        <v>199</v>
      </c>
      <c r="X25" s="18"/>
      <c r="Y25" s="18">
        <f t="shared" si="0"/>
        <v>51671</v>
      </c>
      <c r="Z25" s="18">
        <v>51671</v>
      </c>
      <c r="AA25" s="23">
        <f t="shared" si="1"/>
        <v>0</v>
      </c>
      <c r="AB25" s="23"/>
    </row>
    <row r="26" spans="1:27" ht="12.75">
      <c r="A26" s="7" t="s">
        <v>160</v>
      </c>
      <c r="B26" s="18">
        <v>4799</v>
      </c>
      <c r="C26" s="18">
        <v>3</v>
      </c>
      <c r="D26" s="18">
        <v>3238</v>
      </c>
      <c r="E26" s="18">
        <v>298</v>
      </c>
      <c r="F26" s="18">
        <v>3516</v>
      </c>
      <c r="G26">
        <v>2</v>
      </c>
      <c r="H26" s="18">
        <v>1220</v>
      </c>
      <c r="I26" s="18">
        <v>465</v>
      </c>
      <c r="J26" s="18">
        <v>8</v>
      </c>
      <c r="K26" s="18">
        <v>280</v>
      </c>
      <c r="L26" s="18">
        <v>2</v>
      </c>
      <c r="M26" s="18">
        <v>39</v>
      </c>
      <c r="N26" s="18">
        <v>78</v>
      </c>
      <c r="O26" s="18">
        <v>1</v>
      </c>
      <c r="P26" s="18">
        <v>4</v>
      </c>
      <c r="Q26" s="18">
        <v>130</v>
      </c>
      <c r="R26" s="18">
        <v>3</v>
      </c>
      <c r="S26" s="18">
        <v>109</v>
      </c>
      <c r="T26" s="18"/>
      <c r="U26" s="18">
        <v>3548</v>
      </c>
      <c r="V26" s="18">
        <v>313</v>
      </c>
      <c r="W26" s="18">
        <v>109</v>
      </c>
      <c r="X26" s="18"/>
      <c r="Y26" s="18">
        <f t="shared" si="0"/>
        <v>18165</v>
      </c>
      <c r="Z26" s="18">
        <v>18165</v>
      </c>
      <c r="AA26" s="23">
        <f t="shared" si="1"/>
        <v>0</v>
      </c>
    </row>
    <row r="27" spans="1:27" ht="12.75">
      <c r="A27" t="s">
        <v>161</v>
      </c>
      <c r="B27" s="18">
        <v>976</v>
      </c>
      <c r="C27" s="18">
        <v>1</v>
      </c>
      <c r="D27" s="18">
        <v>172</v>
      </c>
      <c r="E27" s="18">
        <v>12</v>
      </c>
      <c r="F27" s="18">
        <v>42</v>
      </c>
      <c r="G27" s="18">
        <v>1</v>
      </c>
      <c r="H27" s="18">
        <v>15</v>
      </c>
      <c r="I27" s="18">
        <v>30</v>
      </c>
      <c r="J27" s="18"/>
      <c r="K27" s="18"/>
      <c r="L27" s="18"/>
      <c r="M27" s="18">
        <v>33</v>
      </c>
      <c r="N27" s="18"/>
      <c r="O27" s="18"/>
      <c r="P27" s="18">
        <v>15</v>
      </c>
      <c r="Q27" s="18"/>
      <c r="R27" s="18">
        <v>5</v>
      </c>
      <c r="S27" s="18">
        <v>13</v>
      </c>
      <c r="T27" s="18">
        <v>3</v>
      </c>
      <c r="U27" s="18">
        <v>2172</v>
      </c>
      <c r="V27" s="18">
        <v>2</v>
      </c>
      <c r="W27" s="18">
        <v>8</v>
      </c>
      <c r="X27" s="18"/>
      <c r="Y27" s="18">
        <f t="shared" si="0"/>
        <v>3500</v>
      </c>
      <c r="Z27" s="18">
        <v>3500</v>
      </c>
      <c r="AA27" s="23">
        <f t="shared" si="1"/>
        <v>0</v>
      </c>
    </row>
    <row r="28" spans="2:27" ht="12.7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3"/>
    </row>
    <row r="29" spans="1:27" ht="12.75">
      <c r="A29" t="s">
        <v>163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3"/>
    </row>
    <row r="30" spans="2:27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23"/>
    </row>
    <row r="31" spans="1:27" ht="12.75">
      <c r="A31" s="1" t="s">
        <v>162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3"/>
    </row>
    <row r="32" spans="2:27" ht="111.75">
      <c r="B32" s="19" t="s">
        <v>0</v>
      </c>
      <c r="C32" s="19" t="s">
        <v>9</v>
      </c>
      <c r="D32" s="19" t="s">
        <v>4</v>
      </c>
      <c r="E32" s="19" t="s">
        <v>3</v>
      </c>
      <c r="F32" s="19" t="s">
        <v>16</v>
      </c>
      <c r="G32" s="19" t="s">
        <v>25</v>
      </c>
      <c r="H32" s="19" t="s">
        <v>2</v>
      </c>
      <c r="I32" s="19" t="s">
        <v>15</v>
      </c>
      <c r="J32" s="19" t="s">
        <v>13</v>
      </c>
      <c r="K32" s="19" t="s">
        <v>17</v>
      </c>
      <c r="L32" s="19" t="s">
        <v>8</v>
      </c>
      <c r="M32" s="19" t="s">
        <v>6</v>
      </c>
      <c r="N32" s="19" t="s">
        <v>14</v>
      </c>
      <c r="O32" s="19" t="s">
        <v>24</v>
      </c>
      <c r="P32" s="19" t="s">
        <v>18</v>
      </c>
      <c r="Q32" s="19" t="s">
        <v>12</v>
      </c>
      <c r="R32" s="19" t="s">
        <v>7</v>
      </c>
      <c r="S32" s="19" t="s">
        <v>5</v>
      </c>
      <c r="T32" s="19" t="s">
        <v>26</v>
      </c>
      <c r="U32" s="19" t="s">
        <v>1</v>
      </c>
      <c r="V32" s="19" t="s">
        <v>99</v>
      </c>
      <c r="W32" s="19" t="s">
        <v>11</v>
      </c>
      <c r="X32" s="19" t="s">
        <v>27</v>
      </c>
      <c r="Y32" s="20" t="s">
        <v>19</v>
      </c>
      <c r="Z32" s="21" t="s">
        <v>312</v>
      </c>
      <c r="AA32" s="21" t="s">
        <v>74</v>
      </c>
    </row>
    <row r="33" spans="1:27" ht="12.75">
      <c r="A33" t="s">
        <v>168</v>
      </c>
      <c r="B33" s="18">
        <v>6630</v>
      </c>
      <c r="C33" s="18">
        <v>87</v>
      </c>
      <c r="D33" s="18">
        <v>3496</v>
      </c>
      <c r="E33" s="18">
        <v>385</v>
      </c>
      <c r="F33" s="18">
        <v>1037</v>
      </c>
      <c r="G33" s="18">
        <v>120</v>
      </c>
      <c r="H33" s="18">
        <v>1157</v>
      </c>
      <c r="I33" s="18">
        <v>75</v>
      </c>
      <c r="J33" s="18">
        <v>331</v>
      </c>
      <c r="K33" s="18">
        <v>469</v>
      </c>
      <c r="L33" s="18">
        <v>76</v>
      </c>
      <c r="M33" s="18">
        <v>2043</v>
      </c>
      <c r="N33" s="18">
        <v>289</v>
      </c>
      <c r="O33" s="18">
        <v>70</v>
      </c>
      <c r="P33" s="18">
        <v>837</v>
      </c>
      <c r="Q33" s="18">
        <v>351</v>
      </c>
      <c r="R33" s="18">
        <v>407</v>
      </c>
      <c r="S33" s="18">
        <v>172</v>
      </c>
      <c r="T33" s="18">
        <v>82</v>
      </c>
      <c r="U33" s="18">
        <v>3444</v>
      </c>
      <c r="V33" s="18">
        <v>247</v>
      </c>
      <c r="W33" s="18">
        <v>892</v>
      </c>
      <c r="X33" s="18">
        <v>11</v>
      </c>
      <c r="Y33" s="18">
        <f aca="true" t="shared" si="2" ref="Y33:Y72">SUM(B33:X33)</f>
        <v>22708</v>
      </c>
      <c r="Z33" s="18">
        <v>22708</v>
      </c>
      <c r="AA33" s="23">
        <f t="shared" si="1"/>
        <v>0</v>
      </c>
    </row>
    <row r="34" spans="1:27" ht="12.75">
      <c r="A34" s="7" t="s">
        <v>169</v>
      </c>
      <c r="B34" s="18">
        <v>24344</v>
      </c>
      <c r="C34" s="18">
        <v>73</v>
      </c>
      <c r="D34" s="18">
        <v>12574</v>
      </c>
      <c r="E34" s="18">
        <v>688</v>
      </c>
      <c r="F34" s="18">
        <v>2097</v>
      </c>
      <c r="G34" s="18">
        <v>73</v>
      </c>
      <c r="H34" s="18">
        <v>3954</v>
      </c>
      <c r="I34" s="18">
        <v>121</v>
      </c>
      <c r="J34" s="18">
        <v>390</v>
      </c>
      <c r="K34" s="18">
        <v>1900</v>
      </c>
      <c r="L34" s="18">
        <v>60</v>
      </c>
      <c r="M34" s="18">
        <v>1709</v>
      </c>
      <c r="N34" s="18">
        <v>409</v>
      </c>
      <c r="O34" s="18">
        <v>54</v>
      </c>
      <c r="P34" s="18">
        <v>390</v>
      </c>
      <c r="Q34" s="18">
        <v>770</v>
      </c>
      <c r="R34" s="18">
        <v>484</v>
      </c>
      <c r="S34" s="18">
        <v>409</v>
      </c>
      <c r="T34" s="18">
        <v>79</v>
      </c>
      <c r="U34" s="18">
        <v>15866</v>
      </c>
      <c r="V34" s="18">
        <v>458</v>
      </c>
      <c r="W34" s="18">
        <v>1058</v>
      </c>
      <c r="X34" s="18">
        <v>13</v>
      </c>
      <c r="Y34" s="18">
        <f t="shared" si="2"/>
        <v>67973</v>
      </c>
      <c r="Z34" s="18">
        <v>67971</v>
      </c>
      <c r="AA34" s="23">
        <f t="shared" si="1"/>
        <v>-2</v>
      </c>
    </row>
    <row r="35" spans="1:27" ht="12.75">
      <c r="A35" t="s">
        <v>166</v>
      </c>
      <c r="B35" s="18">
        <v>3814</v>
      </c>
      <c r="C35" s="18">
        <v>75</v>
      </c>
      <c r="D35" s="18">
        <v>2007</v>
      </c>
      <c r="E35" s="18">
        <v>451</v>
      </c>
      <c r="F35" s="18">
        <v>650</v>
      </c>
      <c r="G35" s="18">
        <v>32</v>
      </c>
      <c r="H35" s="18">
        <v>1274</v>
      </c>
      <c r="I35" s="18">
        <v>53</v>
      </c>
      <c r="J35" s="18">
        <v>344</v>
      </c>
      <c r="K35" s="18">
        <v>233</v>
      </c>
      <c r="L35" s="18">
        <v>34</v>
      </c>
      <c r="M35" s="18">
        <v>970</v>
      </c>
      <c r="N35" s="18">
        <v>214</v>
      </c>
      <c r="O35" s="18">
        <v>15</v>
      </c>
      <c r="P35" s="18">
        <v>150</v>
      </c>
      <c r="Q35" s="18">
        <v>652</v>
      </c>
      <c r="R35" s="18">
        <v>245</v>
      </c>
      <c r="S35" s="18">
        <v>132</v>
      </c>
      <c r="T35" s="18">
        <v>49</v>
      </c>
      <c r="U35" s="18">
        <v>2093</v>
      </c>
      <c r="V35" s="18">
        <v>291</v>
      </c>
      <c r="W35" s="18">
        <v>966</v>
      </c>
      <c r="X35" s="18">
        <v>3</v>
      </c>
      <c r="Y35" s="18">
        <f t="shared" si="2"/>
        <v>14747</v>
      </c>
      <c r="Z35" s="18">
        <v>14747</v>
      </c>
      <c r="AA35" s="23">
        <f t="shared" si="1"/>
        <v>0</v>
      </c>
    </row>
    <row r="36" spans="1:27" ht="12.75">
      <c r="A36" t="s">
        <v>170</v>
      </c>
      <c r="B36" s="18">
        <v>4231</v>
      </c>
      <c r="C36" s="18">
        <v>12</v>
      </c>
      <c r="D36" s="18">
        <v>3657</v>
      </c>
      <c r="E36" s="18">
        <v>143</v>
      </c>
      <c r="F36" s="18">
        <v>676</v>
      </c>
      <c r="G36" s="18">
        <v>11</v>
      </c>
      <c r="H36" s="18">
        <v>1368</v>
      </c>
      <c r="I36" s="18">
        <v>20</v>
      </c>
      <c r="J36" s="18">
        <v>72</v>
      </c>
      <c r="K36" s="18">
        <v>903</v>
      </c>
      <c r="L36" s="18">
        <v>8</v>
      </c>
      <c r="M36" s="18">
        <v>461</v>
      </c>
      <c r="N36" s="18">
        <v>100</v>
      </c>
      <c r="O36" s="18">
        <v>18</v>
      </c>
      <c r="P36" s="18">
        <v>100</v>
      </c>
      <c r="Q36" s="18">
        <v>295</v>
      </c>
      <c r="R36" s="18">
        <v>97</v>
      </c>
      <c r="S36" s="18">
        <v>130</v>
      </c>
      <c r="T36" s="18">
        <v>9</v>
      </c>
      <c r="U36" s="18">
        <v>2865</v>
      </c>
      <c r="V36" s="18">
        <v>219</v>
      </c>
      <c r="W36" s="18">
        <v>215</v>
      </c>
      <c r="X36" s="18"/>
      <c r="Y36" s="18">
        <f t="shared" si="2"/>
        <v>15610</v>
      </c>
      <c r="Z36" s="18">
        <v>15610</v>
      </c>
      <c r="AA36" s="23">
        <f t="shared" si="1"/>
        <v>0</v>
      </c>
    </row>
    <row r="37" spans="1:27" ht="12.75">
      <c r="A37" t="s">
        <v>202</v>
      </c>
      <c r="B37" s="18">
        <v>4739</v>
      </c>
      <c r="C37" s="18">
        <v>27</v>
      </c>
      <c r="D37" s="18">
        <v>3327</v>
      </c>
      <c r="E37" s="18">
        <v>210</v>
      </c>
      <c r="F37" s="18">
        <v>728</v>
      </c>
      <c r="G37" s="18">
        <v>32</v>
      </c>
      <c r="H37" s="18">
        <v>713</v>
      </c>
      <c r="I37" s="18">
        <v>28</v>
      </c>
      <c r="J37" s="18">
        <v>88</v>
      </c>
      <c r="K37" s="18">
        <v>950</v>
      </c>
      <c r="L37" s="18">
        <v>18</v>
      </c>
      <c r="M37" s="18">
        <v>749</v>
      </c>
      <c r="N37" s="18">
        <v>241</v>
      </c>
      <c r="O37" s="18">
        <v>40</v>
      </c>
      <c r="P37" s="18">
        <v>298</v>
      </c>
      <c r="Q37" s="18">
        <v>196</v>
      </c>
      <c r="R37" s="18">
        <v>167</v>
      </c>
      <c r="S37" s="18">
        <v>125</v>
      </c>
      <c r="T37" s="18">
        <v>22</v>
      </c>
      <c r="U37" s="18">
        <v>2256</v>
      </c>
      <c r="V37" s="18">
        <v>157</v>
      </c>
      <c r="W37" s="18">
        <v>462</v>
      </c>
      <c r="X37" s="18">
        <v>1</v>
      </c>
      <c r="Y37" s="18">
        <f t="shared" si="2"/>
        <v>15574</v>
      </c>
      <c r="Z37" s="18">
        <v>15574</v>
      </c>
      <c r="AA37" s="23">
        <f t="shared" si="1"/>
        <v>0</v>
      </c>
    </row>
    <row r="38" spans="1:27" ht="12.75">
      <c r="A38" t="s">
        <v>171</v>
      </c>
      <c r="B38" s="18">
        <v>10930</v>
      </c>
      <c r="C38" s="18">
        <v>41</v>
      </c>
      <c r="D38" s="18">
        <v>4999</v>
      </c>
      <c r="E38" s="18">
        <v>446</v>
      </c>
      <c r="F38" s="18">
        <v>595</v>
      </c>
      <c r="G38" s="18">
        <v>26</v>
      </c>
      <c r="H38" s="18">
        <v>2028</v>
      </c>
      <c r="I38" s="18">
        <v>63</v>
      </c>
      <c r="J38" s="18">
        <v>212</v>
      </c>
      <c r="K38" s="18">
        <v>1868</v>
      </c>
      <c r="L38" s="18">
        <v>11</v>
      </c>
      <c r="M38" s="18">
        <v>771</v>
      </c>
      <c r="N38" s="18">
        <v>346</v>
      </c>
      <c r="O38" s="18">
        <v>80</v>
      </c>
      <c r="P38" s="18">
        <v>547</v>
      </c>
      <c r="Q38" s="18">
        <v>364</v>
      </c>
      <c r="R38" s="18">
        <v>136</v>
      </c>
      <c r="S38" s="18">
        <v>290</v>
      </c>
      <c r="T38" s="18">
        <v>14</v>
      </c>
      <c r="U38" s="18">
        <v>5588</v>
      </c>
      <c r="V38" s="18">
        <v>349</v>
      </c>
      <c r="W38" s="18">
        <v>607</v>
      </c>
      <c r="X38" s="18">
        <v>3</v>
      </c>
      <c r="Y38" s="18">
        <f t="shared" si="2"/>
        <v>30314</v>
      </c>
      <c r="Z38" s="18">
        <v>30314</v>
      </c>
      <c r="AA38" s="23">
        <f t="shared" si="1"/>
        <v>0</v>
      </c>
    </row>
    <row r="39" spans="1:27" ht="12.75">
      <c r="A39" t="s">
        <v>172</v>
      </c>
      <c r="B39" s="18">
        <v>834</v>
      </c>
      <c r="C39" s="18">
        <v>18</v>
      </c>
      <c r="D39" s="18">
        <v>349</v>
      </c>
      <c r="E39" s="18">
        <v>51</v>
      </c>
      <c r="F39" s="18">
        <v>76</v>
      </c>
      <c r="G39" s="18">
        <v>13</v>
      </c>
      <c r="H39" s="18">
        <v>166</v>
      </c>
      <c r="I39" s="18">
        <v>16</v>
      </c>
      <c r="J39" s="18">
        <v>69</v>
      </c>
      <c r="K39" s="18">
        <v>46</v>
      </c>
      <c r="L39" s="18">
        <v>16</v>
      </c>
      <c r="M39" s="18">
        <v>539</v>
      </c>
      <c r="N39" s="18">
        <v>52</v>
      </c>
      <c r="O39" s="18">
        <v>1</v>
      </c>
      <c r="P39" s="18">
        <v>43</v>
      </c>
      <c r="Q39" s="18">
        <v>60</v>
      </c>
      <c r="R39" s="18">
        <v>150</v>
      </c>
      <c r="S39" s="18">
        <v>29</v>
      </c>
      <c r="T39" s="18">
        <v>12</v>
      </c>
      <c r="U39" s="18">
        <v>371</v>
      </c>
      <c r="V39" s="18">
        <v>26</v>
      </c>
      <c r="W39" s="18">
        <v>227</v>
      </c>
      <c r="X39" s="18"/>
      <c r="Y39" s="18">
        <f t="shared" si="2"/>
        <v>3164</v>
      </c>
      <c r="Z39" s="18">
        <v>3164</v>
      </c>
      <c r="AA39" s="23">
        <f t="shared" si="1"/>
        <v>0</v>
      </c>
    </row>
    <row r="40" spans="1:27" ht="12.75">
      <c r="A40" t="s">
        <v>142</v>
      </c>
      <c r="B40" s="18">
        <v>4998</v>
      </c>
      <c r="C40" s="18">
        <v>23</v>
      </c>
      <c r="D40" s="18">
        <v>1906</v>
      </c>
      <c r="E40" s="18">
        <v>187</v>
      </c>
      <c r="F40" s="18">
        <v>545</v>
      </c>
      <c r="G40" s="18">
        <v>51</v>
      </c>
      <c r="H40" s="18">
        <v>693</v>
      </c>
      <c r="I40" s="18">
        <v>102</v>
      </c>
      <c r="J40" s="18">
        <v>116</v>
      </c>
      <c r="K40" s="18">
        <v>124</v>
      </c>
      <c r="L40" s="18">
        <v>8</v>
      </c>
      <c r="M40" s="18">
        <v>268</v>
      </c>
      <c r="N40" s="18">
        <v>27</v>
      </c>
      <c r="O40" s="18">
        <v>20</v>
      </c>
      <c r="P40" s="18">
        <v>203</v>
      </c>
      <c r="Q40" s="18">
        <v>341</v>
      </c>
      <c r="R40" s="18">
        <v>48</v>
      </c>
      <c r="S40" s="18">
        <v>74</v>
      </c>
      <c r="T40" s="18">
        <v>13</v>
      </c>
      <c r="U40">
        <v>2606</v>
      </c>
      <c r="V40" s="18">
        <v>132</v>
      </c>
      <c r="W40" s="18">
        <v>490</v>
      </c>
      <c r="X40" s="18"/>
      <c r="Y40" s="18">
        <f t="shared" si="2"/>
        <v>12975</v>
      </c>
      <c r="Z40" s="18">
        <v>12975</v>
      </c>
      <c r="AA40" s="23">
        <f t="shared" si="1"/>
        <v>0</v>
      </c>
    </row>
    <row r="41" spans="1:27" ht="12.75">
      <c r="A41" t="s">
        <v>173</v>
      </c>
      <c r="B41" s="18">
        <v>2763</v>
      </c>
      <c r="C41" s="18">
        <v>4</v>
      </c>
      <c r="D41" s="18">
        <v>1170</v>
      </c>
      <c r="E41" s="18">
        <v>35</v>
      </c>
      <c r="F41" s="18">
        <v>233</v>
      </c>
      <c r="G41" s="18">
        <v>3</v>
      </c>
      <c r="H41" s="18">
        <v>127</v>
      </c>
      <c r="I41" s="18">
        <v>28</v>
      </c>
      <c r="J41" s="18">
        <v>13</v>
      </c>
      <c r="K41" s="18">
        <v>12</v>
      </c>
      <c r="L41" s="18">
        <v>1</v>
      </c>
      <c r="M41" s="18">
        <v>48</v>
      </c>
      <c r="N41" s="18">
        <v>2</v>
      </c>
      <c r="O41" s="18">
        <v>2</v>
      </c>
      <c r="P41" s="18">
        <v>22</v>
      </c>
      <c r="Q41" s="18">
        <v>71</v>
      </c>
      <c r="R41" s="18">
        <v>9</v>
      </c>
      <c r="S41" s="18">
        <v>41</v>
      </c>
      <c r="T41" s="18">
        <v>2</v>
      </c>
      <c r="U41" s="18">
        <v>2428</v>
      </c>
      <c r="V41" s="18">
        <v>55</v>
      </c>
      <c r="W41" s="18">
        <v>66</v>
      </c>
      <c r="X41" s="18"/>
      <c r="Y41" s="18">
        <f t="shared" si="2"/>
        <v>7135</v>
      </c>
      <c r="Z41" s="18">
        <v>7135</v>
      </c>
      <c r="AA41" s="23">
        <f t="shared" si="1"/>
        <v>0</v>
      </c>
    </row>
    <row r="42" spans="1:27" ht="12.75">
      <c r="A42" t="s">
        <v>143</v>
      </c>
      <c r="B42" s="18">
        <v>1166</v>
      </c>
      <c r="C42" s="18">
        <v>3</v>
      </c>
      <c r="D42" s="18">
        <v>85</v>
      </c>
      <c r="E42" s="18">
        <v>4</v>
      </c>
      <c r="F42" s="18">
        <v>7</v>
      </c>
      <c r="G42" s="18">
        <v>7</v>
      </c>
      <c r="H42" s="18">
        <v>23</v>
      </c>
      <c r="I42" s="18"/>
      <c r="J42" s="18">
        <v>36</v>
      </c>
      <c r="K42" s="18">
        <v>2</v>
      </c>
      <c r="L42" s="18">
        <v>2</v>
      </c>
      <c r="M42" s="18">
        <v>94</v>
      </c>
      <c r="N42" s="18">
        <v>1</v>
      </c>
      <c r="O42" s="18">
        <v>10</v>
      </c>
      <c r="P42" s="18">
        <v>68</v>
      </c>
      <c r="Q42" s="18">
        <v>47</v>
      </c>
      <c r="R42" s="18">
        <v>11</v>
      </c>
      <c r="S42" s="18">
        <v>14</v>
      </c>
      <c r="T42" s="18">
        <v>8</v>
      </c>
      <c r="U42" s="18">
        <v>256</v>
      </c>
      <c r="V42" s="18">
        <v>4</v>
      </c>
      <c r="W42" s="18">
        <v>17</v>
      </c>
      <c r="X42" s="18">
        <v>1</v>
      </c>
      <c r="Y42" s="18">
        <f t="shared" si="2"/>
        <v>1866</v>
      </c>
      <c r="Z42" s="18">
        <v>1866</v>
      </c>
      <c r="AA42" s="23">
        <f t="shared" si="1"/>
        <v>0</v>
      </c>
    </row>
    <row r="43" spans="1:27" ht="12.75">
      <c r="A43" t="s">
        <v>174</v>
      </c>
      <c r="B43" s="18"/>
      <c r="C43" s="18"/>
      <c r="D43" s="18">
        <v>659</v>
      </c>
      <c r="E43" s="18"/>
      <c r="F43" s="18">
        <v>2</v>
      </c>
      <c r="H43" s="18">
        <v>5</v>
      </c>
      <c r="I43" s="18"/>
      <c r="J43" s="18">
        <v>1</v>
      </c>
      <c r="K43" s="18"/>
      <c r="L43" s="18"/>
      <c r="M43" s="18">
        <v>1</v>
      </c>
      <c r="N43" s="18"/>
      <c r="O43" s="18"/>
      <c r="P43" s="18"/>
      <c r="Q43" s="18">
        <v>7</v>
      </c>
      <c r="R43" s="18"/>
      <c r="S43" s="18">
        <v>1</v>
      </c>
      <c r="T43" s="18"/>
      <c r="U43" s="18">
        <v>9</v>
      </c>
      <c r="V43" s="18">
        <v>1</v>
      </c>
      <c r="W43" s="18">
        <v>5</v>
      </c>
      <c r="X43" s="18"/>
      <c r="Y43" s="18">
        <f t="shared" si="2"/>
        <v>691</v>
      </c>
      <c r="Z43" s="18">
        <v>691</v>
      </c>
      <c r="AA43" s="23">
        <f t="shared" si="1"/>
        <v>0</v>
      </c>
    </row>
    <row r="44" spans="1:27" ht="12.75">
      <c r="A44" s="7" t="s">
        <v>167</v>
      </c>
      <c r="B44" s="18">
        <v>3278</v>
      </c>
      <c r="C44" s="18">
        <v>2</v>
      </c>
      <c r="D44" s="18">
        <v>1952</v>
      </c>
      <c r="E44" s="18">
        <v>34</v>
      </c>
      <c r="F44" s="18">
        <v>72</v>
      </c>
      <c r="G44" s="18">
        <v>2</v>
      </c>
      <c r="H44" s="18">
        <v>458</v>
      </c>
      <c r="I44" s="18">
        <v>3</v>
      </c>
      <c r="J44" s="18">
        <v>12</v>
      </c>
      <c r="K44" s="18">
        <v>644</v>
      </c>
      <c r="L44" s="18">
        <v>3</v>
      </c>
      <c r="M44" s="18">
        <v>18</v>
      </c>
      <c r="N44" s="18">
        <v>3</v>
      </c>
      <c r="O44" s="18">
        <v>2</v>
      </c>
      <c r="P44" s="18">
        <v>32</v>
      </c>
      <c r="Q44" s="18">
        <v>60</v>
      </c>
      <c r="R44" s="18">
        <v>4</v>
      </c>
      <c r="S44" s="18">
        <v>171</v>
      </c>
      <c r="T44" s="18">
        <v>6</v>
      </c>
      <c r="U44" s="18">
        <v>595</v>
      </c>
      <c r="V44" s="18">
        <v>59</v>
      </c>
      <c r="W44" s="18">
        <v>12</v>
      </c>
      <c r="X44" s="18">
        <v>3</v>
      </c>
      <c r="Y44" s="18">
        <f t="shared" si="2"/>
        <v>7425</v>
      </c>
      <c r="Z44" s="18">
        <v>7425</v>
      </c>
      <c r="AA44" s="23">
        <f t="shared" si="1"/>
        <v>0</v>
      </c>
    </row>
    <row r="45" spans="1:27" ht="12.75">
      <c r="A45" t="s">
        <v>144</v>
      </c>
      <c r="B45" s="18">
        <v>1466</v>
      </c>
      <c r="C45" s="18">
        <v>27</v>
      </c>
      <c r="D45" s="18">
        <v>1812</v>
      </c>
      <c r="E45" s="18">
        <v>153</v>
      </c>
      <c r="F45" s="18">
        <v>1165</v>
      </c>
      <c r="G45" s="18">
        <v>23</v>
      </c>
      <c r="H45" s="18">
        <v>227</v>
      </c>
      <c r="I45" s="18">
        <v>121</v>
      </c>
      <c r="J45" s="18">
        <v>177</v>
      </c>
      <c r="K45" s="18">
        <v>41</v>
      </c>
      <c r="L45" s="18">
        <v>9</v>
      </c>
      <c r="M45" s="18">
        <v>104</v>
      </c>
      <c r="N45" s="18">
        <v>39</v>
      </c>
      <c r="O45" s="18">
        <v>4</v>
      </c>
      <c r="P45" s="18">
        <v>137</v>
      </c>
      <c r="Q45" s="18">
        <v>420</v>
      </c>
      <c r="R45" s="18">
        <v>17</v>
      </c>
      <c r="S45" s="18">
        <v>58</v>
      </c>
      <c r="T45" s="18">
        <v>5</v>
      </c>
      <c r="U45" s="18">
        <v>1811</v>
      </c>
      <c r="V45" s="18">
        <v>143</v>
      </c>
      <c r="W45" s="18">
        <v>179</v>
      </c>
      <c r="X45" s="18"/>
      <c r="Y45" s="18">
        <f t="shared" si="2"/>
        <v>8138</v>
      </c>
      <c r="Z45" s="18">
        <v>8138</v>
      </c>
      <c r="AA45" s="23">
        <f t="shared" si="1"/>
        <v>0</v>
      </c>
    </row>
    <row r="46" spans="1:27" ht="12.75">
      <c r="A46" s="7" t="s">
        <v>175</v>
      </c>
      <c r="B46" s="18">
        <v>1515</v>
      </c>
      <c r="C46" s="18">
        <v>10</v>
      </c>
      <c r="D46" s="18">
        <v>1322</v>
      </c>
      <c r="E46" s="18">
        <v>53</v>
      </c>
      <c r="F46" s="18">
        <v>1233</v>
      </c>
      <c r="G46" s="18">
        <v>2</v>
      </c>
      <c r="H46" s="18">
        <v>104</v>
      </c>
      <c r="I46" s="18">
        <v>70</v>
      </c>
      <c r="J46" s="18">
        <v>94</v>
      </c>
      <c r="K46" s="18">
        <v>19</v>
      </c>
      <c r="L46" s="18">
        <v>4</v>
      </c>
      <c r="M46" s="18">
        <v>27</v>
      </c>
      <c r="N46" s="18">
        <v>24</v>
      </c>
      <c r="O46" s="18">
        <v>5</v>
      </c>
      <c r="P46" s="18">
        <v>34</v>
      </c>
      <c r="Q46" s="18">
        <v>77</v>
      </c>
      <c r="R46" s="18">
        <v>10</v>
      </c>
      <c r="S46" s="18">
        <v>32</v>
      </c>
      <c r="T46" s="18">
        <v>1</v>
      </c>
      <c r="U46" s="18">
        <v>2062</v>
      </c>
      <c r="V46" s="18">
        <v>69</v>
      </c>
      <c r="W46" s="18">
        <v>33</v>
      </c>
      <c r="X46" s="18"/>
      <c r="Y46" s="18">
        <f t="shared" si="2"/>
        <v>6800</v>
      </c>
      <c r="Z46" s="18">
        <v>6800</v>
      </c>
      <c r="AA46" s="23">
        <f t="shared" si="1"/>
        <v>0</v>
      </c>
    </row>
    <row r="47" spans="1:27" ht="12.75">
      <c r="A47" t="s">
        <v>177</v>
      </c>
      <c r="B47" s="18">
        <v>3401</v>
      </c>
      <c r="C47" s="18">
        <v>2</v>
      </c>
      <c r="D47" s="18">
        <v>1238</v>
      </c>
      <c r="E47" s="18">
        <v>23</v>
      </c>
      <c r="F47" s="18">
        <v>15</v>
      </c>
      <c r="G47" s="18">
        <v>15</v>
      </c>
      <c r="H47" s="18">
        <v>865</v>
      </c>
      <c r="I47" s="18">
        <v>1</v>
      </c>
      <c r="J47" s="18">
        <v>1</v>
      </c>
      <c r="K47" s="18">
        <v>533</v>
      </c>
      <c r="L47" s="18">
        <v>5</v>
      </c>
      <c r="M47" s="18">
        <v>23</v>
      </c>
      <c r="N47" s="18">
        <v>1</v>
      </c>
      <c r="O47" s="18">
        <v>2</v>
      </c>
      <c r="P47" s="18">
        <v>16</v>
      </c>
      <c r="Q47" s="18">
        <v>13</v>
      </c>
      <c r="R47" s="18">
        <v>3</v>
      </c>
      <c r="S47" s="18">
        <v>32</v>
      </c>
      <c r="T47" s="18">
        <v>3</v>
      </c>
      <c r="U47" s="18">
        <v>1022</v>
      </c>
      <c r="V47" s="18">
        <v>26</v>
      </c>
      <c r="W47" s="18">
        <v>15</v>
      </c>
      <c r="X47" s="18"/>
      <c r="Y47" s="18">
        <f t="shared" si="2"/>
        <v>7255</v>
      </c>
      <c r="Z47" s="18">
        <v>7255</v>
      </c>
      <c r="AA47" s="23">
        <f t="shared" si="1"/>
        <v>0</v>
      </c>
    </row>
    <row r="48" spans="1:27" ht="12.75">
      <c r="A48" t="s">
        <v>178</v>
      </c>
      <c r="B48" s="18">
        <v>5415</v>
      </c>
      <c r="C48" s="18"/>
      <c r="D48" s="18">
        <v>2290</v>
      </c>
      <c r="E48" s="18">
        <v>5</v>
      </c>
      <c r="F48" s="18">
        <v>5</v>
      </c>
      <c r="G48" s="18">
        <v>2</v>
      </c>
      <c r="H48" s="18">
        <v>290</v>
      </c>
      <c r="I48" s="18"/>
      <c r="J48" s="18">
        <v>1</v>
      </c>
      <c r="K48" s="18">
        <v>884</v>
      </c>
      <c r="L48" s="18"/>
      <c r="M48" s="18">
        <v>2</v>
      </c>
      <c r="N48" s="18">
        <v>1</v>
      </c>
      <c r="O48" s="18"/>
      <c r="P48" s="18">
        <v>7</v>
      </c>
      <c r="Q48" s="18">
        <v>1</v>
      </c>
      <c r="R48" s="18">
        <v>1</v>
      </c>
      <c r="S48" s="18">
        <v>18</v>
      </c>
      <c r="T48" s="18"/>
      <c r="U48" s="18">
        <v>517</v>
      </c>
      <c r="V48" s="18">
        <v>6</v>
      </c>
      <c r="W48" s="18">
        <v>4</v>
      </c>
      <c r="X48" s="18"/>
      <c r="Y48" s="18">
        <f t="shared" si="2"/>
        <v>9449</v>
      </c>
      <c r="Z48" s="18">
        <v>9449</v>
      </c>
      <c r="AA48" s="23">
        <f t="shared" si="1"/>
        <v>0</v>
      </c>
    </row>
    <row r="49" spans="1:27" ht="12.75">
      <c r="A49" t="s">
        <v>176</v>
      </c>
      <c r="B49" s="18">
        <v>5555</v>
      </c>
      <c r="C49" s="18"/>
      <c r="D49" s="18">
        <v>2500</v>
      </c>
      <c r="E49" s="18">
        <v>97</v>
      </c>
      <c r="F49" s="18">
        <v>16</v>
      </c>
      <c r="G49" s="18">
        <v>1</v>
      </c>
      <c r="H49" s="18">
        <v>1089</v>
      </c>
      <c r="I49" s="18"/>
      <c r="J49" s="18">
        <v>1</v>
      </c>
      <c r="K49" s="18">
        <v>500</v>
      </c>
      <c r="L49" s="18">
        <v>1</v>
      </c>
      <c r="M49" s="18">
        <v>2</v>
      </c>
      <c r="N49" s="18"/>
      <c r="O49" s="18"/>
      <c r="P49" s="18">
        <v>7</v>
      </c>
      <c r="Q49" s="18">
        <v>9</v>
      </c>
      <c r="R49" s="18"/>
      <c r="S49" s="18">
        <v>33</v>
      </c>
      <c r="T49" s="18">
        <v>2</v>
      </c>
      <c r="U49" s="18">
        <v>2630</v>
      </c>
      <c r="V49" s="18">
        <v>14</v>
      </c>
      <c r="W49" s="18">
        <v>12</v>
      </c>
      <c r="X49" s="18"/>
      <c r="Y49" s="18">
        <f t="shared" si="2"/>
        <v>12469</v>
      </c>
      <c r="Z49" s="18">
        <v>12469</v>
      </c>
      <c r="AA49" s="23">
        <f t="shared" si="1"/>
        <v>0</v>
      </c>
    </row>
    <row r="50" spans="1:27" ht="12.75">
      <c r="A50" t="s">
        <v>146</v>
      </c>
      <c r="B50" s="18">
        <v>1097</v>
      </c>
      <c r="C50" s="18">
        <v>3</v>
      </c>
      <c r="D50" s="18">
        <v>363</v>
      </c>
      <c r="E50" s="18">
        <v>13</v>
      </c>
      <c r="F50" s="18">
        <v>11</v>
      </c>
      <c r="G50" s="18">
        <v>10</v>
      </c>
      <c r="H50" s="18">
        <v>71</v>
      </c>
      <c r="I50" s="18"/>
      <c r="J50" s="18">
        <v>17</v>
      </c>
      <c r="K50" s="18">
        <v>99</v>
      </c>
      <c r="L50" s="18">
        <v>3</v>
      </c>
      <c r="M50" s="18">
        <v>99</v>
      </c>
      <c r="N50" s="18"/>
      <c r="O50" s="18">
        <v>7</v>
      </c>
      <c r="P50" s="18">
        <v>61</v>
      </c>
      <c r="Q50" s="18">
        <v>18</v>
      </c>
      <c r="R50" s="18">
        <v>10</v>
      </c>
      <c r="S50" s="18">
        <v>36</v>
      </c>
      <c r="T50" s="18">
        <v>9</v>
      </c>
      <c r="U50" s="18">
        <v>325</v>
      </c>
      <c r="V50" s="18">
        <v>35</v>
      </c>
      <c r="W50" s="18">
        <v>24</v>
      </c>
      <c r="X50" s="18"/>
      <c r="Y50" s="18">
        <f t="shared" si="2"/>
        <v>2311</v>
      </c>
      <c r="Z50" s="18">
        <v>2311</v>
      </c>
      <c r="AA50" s="23">
        <f t="shared" si="1"/>
        <v>0</v>
      </c>
    </row>
    <row r="51" spans="1:27" ht="12.75">
      <c r="A51" t="s">
        <v>147</v>
      </c>
      <c r="B51" s="18">
        <v>4322</v>
      </c>
      <c r="C51" s="18"/>
      <c r="D51" s="18">
        <v>2286</v>
      </c>
      <c r="E51" s="18">
        <v>6</v>
      </c>
      <c r="F51" s="18">
        <v>1</v>
      </c>
      <c r="G51" s="18">
        <v>6</v>
      </c>
      <c r="H51" s="18">
        <v>542</v>
      </c>
      <c r="I51" s="18"/>
      <c r="J51" s="18"/>
      <c r="K51" s="18">
        <v>361</v>
      </c>
      <c r="L51" s="18"/>
      <c r="M51" s="18">
        <v>7</v>
      </c>
      <c r="N51" s="18"/>
      <c r="O51" s="18"/>
      <c r="P51" s="18">
        <v>2</v>
      </c>
      <c r="Q51" s="18">
        <v>2</v>
      </c>
      <c r="R51" s="18">
        <v>3</v>
      </c>
      <c r="S51" s="18">
        <v>26</v>
      </c>
      <c r="T51" s="18"/>
      <c r="U51" s="18">
        <v>1498</v>
      </c>
      <c r="V51" s="18">
        <v>15</v>
      </c>
      <c r="W51" s="18">
        <v>9</v>
      </c>
      <c r="X51" s="18">
        <v>2</v>
      </c>
      <c r="Y51" s="18">
        <f t="shared" si="2"/>
        <v>9088</v>
      </c>
      <c r="Z51" s="18">
        <v>9088</v>
      </c>
      <c r="AA51" s="23">
        <f t="shared" si="1"/>
        <v>0</v>
      </c>
    </row>
    <row r="52" spans="1:27" ht="12.75">
      <c r="A52" t="s">
        <v>148</v>
      </c>
      <c r="B52" s="18">
        <v>411</v>
      </c>
      <c r="C52" s="18">
        <v>4</v>
      </c>
      <c r="D52" s="18">
        <v>115</v>
      </c>
      <c r="E52" s="18">
        <v>37</v>
      </c>
      <c r="F52" s="18">
        <v>115</v>
      </c>
      <c r="G52" s="18">
        <v>10</v>
      </c>
      <c r="H52" s="18">
        <v>58</v>
      </c>
      <c r="I52" s="18">
        <v>4</v>
      </c>
      <c r="J52" s="18">
        <v>39</v>
      </c>
      <c r="K52" s="18">
        <v>21</v>
      </c>
      <c r="L52" s="18">
        <v>9</v>
      </c>
      <c r="M52" s="18">
        <v>143</v>
      </c>
      <c r="N52" s="18">
        <v>24</v>
      </c>
      <c r="O52" s="18">
        <v>5</v>
      </c>
      <c r="P52" s="18">
        <v>59</v>
      </c>
      <c r="Q52" s="18">
        <v>32</v>
      </c>
      <c r="R52" s="18">
        <v>33</v>
      </c>
      <c r="S52" s="18">
        <v>6</v>
      </c>
      <c r="T52" s="18">
        <v>4</v>
      </c>
      <c r="U52" s="18">
        <v>109</v>
      </c>
      <c r="V52" s="18">
        <v>27</v>
      </c>
      <c r="W52" s="18">
        <v>50</v>
      </c>
      <c r="X52" s="18"/>
      <c r="Y52" s="18">
        <f t="shared" si="2"/>
        <v>1315</v>
      </c>
      <c r="Z52" s="18">
        <v>1315</v>
      </c>
      <c r="AA52" s="23">
        <f t="shared" si="1"/>
        <v>0</v>
      </c>
    </row>
    <row r="53" spans="1:27" ht="12.75">
      <c r="A53" s="7" t="s">
        <v>149</v>
      </c>
      <c r="B53" s="18">
        <v>4831</v>
      </c>
      <c r="C53" s="18">
        <v>22</v>
      </c>
      <c r="D53" s="18">
        <v>2705</v>
      </c>
      <c r="E53" s="18">
        <v>37</v>
      </c>
      <c r="F53" s="18">
        <v>58</v>
      </c>
      <c r="G53" s="18">
        <v>72</v>
      </c>
      <c r="H53" s="18">
        <v>560</v>
      </c>
      <c r="I53" s="18">
        <v>1</v>
      </c>
      <c r="J53" s="18">
        <v>29</v>
      </c>
      <c r="K53" s="18">
        <v>441</v>
      </c>
      <c r="L53" s="18">
        <v>14</v>
      </c>
      <c r="M53" s="18">
        <v>269</v>
      </c>
      <c r="N53" s="18">
        <v>14</v>
      </c>
      <c r="O53" s="18">
        <v>42</v>
      </c>
      <c r="P53" s="18">
        <v>315</v>
      </c>
      <c r="Q53" s="18">
        <v>98</v>
      </c>
      <c r="R53" s="18">
        <v>81</v>
      </c>
      <c r="S53" s="18">
        <v>72</v>
      </c>
      <c r="T53" s="18">
        <v>60</v>
      </c>
      <c r="U53" s="18">
        <v>2565</v>
      </c>
      <c r="V53" s="18">
        <v>125</v>
      </c>
      <c r="W53" s="18">
        <v>65</v>
      </c>
      <c r="X53" s="18">
        <v>10</v>
      </c>
      <c r="Y53" s="18">
        <f t="shared" si="2"/>
        <v>12486</v>
      </c>
      <c r="Z53" s="18">
        <v>12486</v>
      </c>
      <c r="AA53" s="23">
        <f t="shared" si="1"/>
        <v>0</v>
      </c>
    </row>
    <row r="54" spans="1:27" ht="12.75">
      <c r="A54" s="7" t="s">
        <v>179</v>
      </c>
      <c r="B54" s="18">
        <v>2776</v>
      </c>
      <c r="C54" s="18">
        <v>20</v>
      </c>
      <c r="D54" s="18">
        <v>730</v>
      </c>
      <c r="E54" s="18">
        <v>21</v>
      </c>
      <c r="F54" s="18">
        <v>34</v>
      </c>
      <c r="G54" s="18">
        <v>42</v>
      </c>
      <c r="H54" s="18">
        <v>260</v>
      </c>
      <c r="I54" s="18">
        <v>4</v>
      </c>
      <c r="J54" s="18">
        <v>27</v>
      </c>
      <c r="K54" s="18">
        <v>96</v>
      </c>
      <c r="L54" s="18">
        <v>10</v>
      </c>
      <c r="M54" s="18">
        <v>151</v>
      </c>
      <c r="N54" s="18">
        <v>24</v>
      </c>
      <c r="O54" s="18">
        <v>42</v>
      </c>
      <c r="P54" s="18">
        <v>265</v>
      </c>
      <c r="Q54" s="18">
        <v>100</v>
      </c>
      <c r="R54" s="18">
        <v>35</v>
      </c>
      <c r="S54" s="18">
        <v>30</v>
      </c>
      <c r="T54" s="18">
        <v>47</v>
      </c>
      <c r="U54" s="18">
        <v>983</v>
      </c>
      <c r="V54" s="18">
        <v>49</v>
      </c>
      <c r="W54" s="18">
        <v>53</v>
      </c>
      <c r="X54" s="18">
        <v>7</v>
      </c>
      <c r="Y54" s="18">
        <f t="shared" si="2"/>
        <v>5806</v>
      </c>
      <c r="Z54" s="18">
        <v>5806</v>
      </c>
      <c r="AA54" s="23">
        <f t="shared" si="1"/>
        <v>0</v>
      </c>
    </row>
    <row r="55" spans="1:27" ht="12.75">
      <c r="A55" t="s">
        <v>180</v>
      </c>
      <c r="B55" s="18">
        <v>323</v>
      </c>
      <c r="C55" s="18"/>
      <c r="D55" s="18">
        <v>77</v>
      </c>
      <c r="E55" s="18">
        <v>29</v>
      </c>
      <c r="F55" s="18">
        <v>17</v>
      </c>
      <c r="G55" s="18">
        <v>1</v>
      </c>
      <c r="H55" s="18">
        <v>47</v>
      </c>
      <c r="I55" s="18">
        <v>6</v>
      </c>
      <c r="J55" s="18">
        <v>2</v>
      </c>
      <c r="K55" s="18">
        <v>10</v>
      </c>
      <c r="L55" s="18"/>
      <c r="M55" s="18">
        <v>30</v>
      </c>
      <c r="N55" s="18">
        <v>3</v>
      </c>
      <c r="O55" s="18">
        <v>1</v>
      </c>
      <c r="P55" s="18">
        <v>13</v>
      </c>
      <c r="Q55" s="18">
        <v>6</v>
      </c>
      <c r="R55" s="18"/>
      <c r="S55" s="18">
        <v>12</v>
      </c>
      <c r="T55" s="18"/>
      <c r="U55" s="18">
        <v>104</v>
      </c>
      <c r="V55" s="18">
        <v>4</v>
      </c>
      <c r="W55" s="18">
        <v>22</v>
      </c>
      <c r="X55" s="18"/>
      <c r="Y55" s="18">
        <f t="shared" si="2"/>
        <v>707</v>
      </c>
      <c r="Z55" s="18">
        <v>707</v>
      </c>
      <c r="AA55" s="23">
        <f t="shared" si="1"/>
        <v>0</v>
      </c>
    </row>
    <row r="56" spans="1:27" ht="12.75">
      <c r="A56" t="s">
        <v>181</v>
      </c>
      <c r="B56" s="18">
        <v>468</v>
      </c>
      <c r="C56" s="18"/>
      <c r="D56" s="18">
        <v>46</v>
      </c>
      <c r="E56" s="18">
        <v>3</v>
      </c>
      <c r="F56" s="18">
        <v>16</v>
      </c>
      <c r="G56" s="18"/>
      <c r="H56" s="18">
        <v>33</v>
      </c>
      <c r="I56" s="18"/>
      <c r="J56" s="18"/>
      <c r="K56" s="18">
        <v>14</v>
      </c>
      <c r="L56" s="18"/>
      <c r="M56" s="18">
        <v>5</v>
      </c>
      <c r="N56" s="18"/>
      <c r="O56" s="18"/>
      <c r="P56" s="18">
        <v>8</v>
      </c>
      <c r="Q56" s="18">
        <v>5</v>
      </c>
      <c r="R56" s="18"/>
      <c r="S56" s="18">
        <v>3</v>
      </c>
      <c r="T56" s="18"/>
      <c r="U56" s="18">
        <v>167</v>
      </c>
      <c r="V56" s="18">
        <v>8</v>
      </c>
      <c r="W56" s="18">
        <v>3</v>
      </c>
      <c r="X56" s="18"/>
      <c r="Y56" s="18">
        <f t="shared" si="2"/>
        <v>779</v>
      </c>
      <c r="Z56" s="18">
        <v>779</v>
      </c>
      <c r="AA56" s="23">
        <f t="shared" si="1"/>
        <v>0</v>
      </c>
    </row>
    <row r="57" spans="1:27" ht="12.75">
      <c r="A57" t="s">
        <v>182</v>
      </c>
      <c r="B57" s="18">
        <v>344</v>
      </c>
      <c r="C57" s="18"/>
      <c r="D57" s="18">
        <v>161</v>
      </c>
      <c r="E57" s="18">
        <v>6</v>
      </c>
      <c r="F57" s="18">
        <v>6</v>
      </c>
      <c r="G57" s="18"/>
      <c r="H57" s="18">
        <v>23</v>
      </c>
      <c r="I57" s="18">
        <v>1</v>
      </c>
      <c r="J57" s="18"/>
      <c r="K57" s="18">
        <v>7</v>
      </c>
      <c r="L57" s="18"/>
      <c r="M57" s="18">
        <v>1</v>
      </c>
      <c r="N57" s="18"/>
      <c r="O57" s="18"/>
      <c r="P57" s="18">
        <v>4</v>
      </c>
      <c r="Q57" s="18">
        <v>2</v>
      </c>
      <c r="R57" s="18"/>
      <c r="S57" s="18">
        <v>6</v>
      </c>
      <c r="T57" s="18"/>
      <c r="U57" s="18">
        <v>259</v>
      </c>
      <c r="V57" s="18">
        <v>4</v>
      </c>
      <c r="W57" s="18">
        <v>3</v>
      </c>
      <c r="X57" s="18"/>
      <c r="Y57" s="18">
        <f t="shared" si="2"/>
        <v>827</v>
      </c>
      <c r="Z57" s="18">
        <v>827</v>
      </c>
      <c r="AA57" s="23">
        <f t="shared" si="1"/>
        <v>0</v>
      </c>
    </row>
    <row r="58" spans="1:27" ht="12.75">
      <c r="A58" t="s">
        <v>464</v>
      </c>
      <c r="B58" s="18">
        <v>452</v>
      </c>
      <c r="C58" s="18">
        <v>9</v>
      </c>
      <c r="D58" s="18">
        <v>83</v>
      </c>
      <c r="E58" s="18">
        <v>71</v>
      </c>
      <c r="F58" s="18">
        <v>157</v>
      </c>
      <c r="G58" s="18">
        <v>14</v>
      </c>
      <c r="H58" s="18">
        <v>116</v>
      </c>
      <c r="I58" s="18">
        <v>16</v>
      </c>
      <c r="J58" s="18">
        <v>29</v>
      </c>
      <c r="K58" s="18">
        <v>5</v>
      </c>
      <c r="L58" s="18">
        <v>18</v>
      </c>
      <c r="M58" s="18">
        <v>642</v>
      </c>
      <c r="N58" s="18">
        <v>56</v>
      </c>
      <c r="O58" s="18">
        <v>79</v>
      </c>
      <c r="P58" s="18">
        <v>516</v>
      </c>
      <c r="Q58" s="18">
        <v>64</v>
      </c>
      <c r="R58" s="18">
        <v>115</v>
      </c>
      <c r="S58" s="18">
        <v>3</v>
      </c>
      <c r="T58" s="18">
        <v>1</v>
      </c>
      <c r="U58" s="18">
        <v>154</v>
      </c>
      <c r="V58" s="18">
        <v>17</v>
      </c>
      <c r="W58" s="18">
        <v>81</v>
      </c>
      <c r="X58" s="18"/>
      <c r="Y58" s="18">
        <f t="shared" si="2"/>
        <v>2698</v>
      </c>
      <c r="Z58" s="18">
        <v>2698</v>
      </c>
      <c r="AA58" s="23">
        <f t="shared" si="1"/>
        <v>0</v>
      </c>
    </row>
    <row r="59" spans="1:27" ht="12.75">
      <c r="A59" t="s">
        <v>183</v>
      </c>
      <c r="B59" s="18">
        <v>818</v>
      </c>
      <c r="C59" s="18">
        <v>9</v>
      </c>
      <c r="D59" s="18">
        <v>183</v>
      </c>
      <c r="E59" s="18">
        <v>57</v>
      </c>
      <c r="F59" s="18">
        <v>184</v>
      </c>
      <c r="G59" s="18">
        <v>3</v>
      </c>
      <c r="H59" s="18">
        <v>185</v>
      </c>
      <c r="I59" s="18">
        <v>12</v>
      </c>
      <c r="J59" s="18">
        <v>63</v>
      </c>
      <c r="K59" s="18">
        <v>71</v>
      </c>
      <c r="L59" s="18">
        <v>17</v>
      </c>
      <c r="M59" s="18">
        <v>761</v>
      </c>
      <c r="N59" s="18">
        <v>52</v>
      </c>
      <c r="O59" s="18">
        <v>84</v>
      </c>
      <c r="P59" s="18">
        <v>408</v>
      </c>
      <c r="Q59" s="18">
        <v>100</v>
      </c>
      <c r="R59" s="18">
        <v>126</v>
      </c>
      <c r="S59" s="18">
        <v>8</v>
      </c>
      <c r="T59" s="18">
        <v>5</v>
      </c>
      <c r="U59" s="18">
        <v>297</v>
      </c>
      <c r="V59" s="18">
        <v>57</v>
      </c>
      <c r="W59" s="18">
        <v>37</v>
      </c>
      <c r="X59" s="18"/>
      <c r="Y59" s="18">
        <f t="shared" si="2"/>
        <v>3537</v>
      </c>
      <c r="Z59" s="18">
        <v>3537</v>
      </c>
      <c r="AA59" s="23">
        <f t="shared" si="1"/>
        <v>0</v>
      </c>
    </row>
    <row r="60" spans="1:27" ht="12.75">
      <c r="A60" t="s">
        <v>150</v>
      </c>
      <c r="B60" s="18">
        <v>2613</v>
      </c>
      <c r="C60" s="18">
        <v>12</v>
      </c>
      <c r="D60" s="18">
        <v>491</v>
      </c>
      <c r="E60" s="18">
        <v>23</v>
      </c>
      <c r="F60" s="18">
        <v>182</v>
      </c>
      <c r="G60" s="18">
        <v>9</v>
      </c>
      <c r="H60" s="18">
        <v>176</v>
      </c>
      <c r="I60" s="18">
        <v>21</v>
      </c>
      <c r="J60" s="18">
        <v>30</v>
      </c>
      <c r="K60" s="18">
        <v>58</v>
      </c>
      <c r="L60" s="18">
        <v>4</v>
      </c>
      <c r="M60" s="18">
        <v>207</v>
      </c>
      <c r="N60" s="18">
        <v>17</v>
      </c>
      <c r="O60" s="18">
        <v>9</v>
      </c>
      <c r="P60" s="18">
        <v>72</v>
      </c>
      <c r="Q60" s="18">
        <v>52</v>
      </c>
      <c r="R60" s="18">
        <v>72</v>
      </c>
      <c r="S60" s="18">
        <v>13</v>
      </c>
      <c r="T60" s="18">
        <v>10</v>
      </c>
      <c r="U60" s="18">
        <v>800</v>
      </c>
      <c r="V60" s="18">
        <v>31</v>
      </c>
      <c r="W60" s="18">
        <v>25</v>
      </c>
      <c r="X60" s="18"/>
      <c r="Y60" s="18">
        <f t="shared" si="2"/>
        <v>4927</v>
      </c>
      <c r="Z60" s="18">
        <v>4927</v>
      </c>
      <c r="AA60" s="23">
        <f t="shared" si="1"/>
        <v>0</v>
      </c>
    </row>
    <row r="61" spans="1:27" ht="12.75">
      <c r="A61" t="s">
        <v>151</v>
      </c>
      <c r="B61" s="18">
        <v>27869</v>
      </c>
      <c r="C61" s="18">
        <v>83</v>
      </c>
      <c r="D61" s="18">
        <v>9316</v>
      </c>
      <c r="E61" s="18">
        <v>979</v>
      </c>
      <c r="F61" s="18">
        <v>3079</v>
      </c>
      <c r="G61" s="18">
        <v>54</v>
      </c>
      <c r="H61" s="18">
        <v>6806</v>
      </c>
      <c r="I61" s="18">
        <v>347</v>
      </c>
      <c r="J61" s="18">
        <v>289</v>
      </c>
      <c r="K61" s="18">
        <v>951</v>
      </c>
      <c r="L61" s="18">
        <v>40</v>
      </c>
      <c r="M61" s="18">
        <v>1396</v>
      </c>
      <c r="N61" s="18">
        <v>93</v>
      </c>
      <c r="O61" s="18">
        <v>67</v>
      </c>
      <c r="P61" s="18">
        <v>535</v>
      </c>
      <c r="Q61" s="18">
        <v>666</v>
      </c>
      <c r="R61" s="18">
        <v>535</v>
      </c>
      <c r="S61" s="18">
        <v>405</v>
      </c>
      <c r="T61" s="18">
        <v>55</v>
      </c>
      <c r="U61" s="18">
        <v>14718</v>
      </c>
      <c r="V61" s="18">
        <v>608</v>
      </c>
      <c r="W61" s="18">
        <v>1577</v>
      </c>
      <c r="X61" s="18">
        <v>5</v>
      </c>
      <c r="Y61" s="18">
        <f t="shared" si="2"/>
        <v>70473</v>
      </c>
      <c r="Z61" s="18">
        <v>70473</v>
      </c>
      <c r="AA61" s="23">
        <f t="shared" si="1"/>
        <v>0</v>
      </c>
    </row>
    <row r="62" spans="1:27" ht="12.75">
      <c r="A62" t="s">
        <v>152</v>
      </c>
      <c r="B62" s="18">
        <v>2609</v>
      </c>
      <c r="C62" s="18">
        <v>34</v>
      </c>
      <c r="D62" s="18">
        <v>881</v>
      </c>
      <c r="E62" s="18">
        <v>244</v>
      </c>
      <c r="F62" s="18">
        <v>353</v>
      </c>
      <c r="G62" s="18">
        <v>27</v>
      </c>
      <c r="H62" s="18">
        <v>868</v>
      </c>
      <c r="I62" s="18">
        <v>32</v>
      </c>
      <c r="J62" s="18">
        <v>112</v>
      </c>
      <c r="K62" s="18">
        <v>195</v>
      </c>
      <c r="L62" s="18">
        <v>13</v>
      </c>
      <c r="M62" s="18">
        <v>678</v>
      </c>
      <c r="N62" s="18">
        <v>342</v>
      </c>
      <c r="O62" s="18">
        <v>72</v>
      </c>
      <c r="P62" s="18">
        <v>556</v>
      </c>
      <c r="Q62" s="18">
        <v>217</v>
      </c>
      <c r="R62" s="18">
        <v>126</v>
      </c>
      <c r="S62" s="18">
        <v>70</v>
      </c>
      <c r="T62" s="18">
        <v>27</v>
      </c>
      <c r="U62" s="18">
        <v>1278</v>
      </c>
      <c r="V62" s="18">
        <v>117</v>
      </c>
      <c r="W62" s="18">
        <v>369</v>
      </c>
      <c r="X62" s="18">
        <v>4</v>
      </c>
      <c r="Y62" s="18">
        <f t="shared" si="2"/>
        <v>9224</v>
      </c>
      <c r="Z62" s="18">
        <v>9224</v>
      </c>
      <c r="AA62" s="23">
        <f t="shared" si="1"/>
        <v>0</v>
      </c>
    </row>
    <row r="63" spans="1:27" ht="12.75">
      <c r="A63" t="s">
        <v>184</v>
      </c>
      <c r="B63" s="18">
        <v>9321</v>
      </c>
      <c r="C63" s="18">
        <v>23</v>
      </c>
      <c r="D63" s="18">
        <v>1253</v>
      </c>
      <c r="E63" s="18">
        <v>491</v>
      </c>
      <c r="F63" s="18">
        <v>771</v>
      </c>
      <c r="G63" s="18">
        <v>17</v>
      </c>
      <c r="H63" s="18">
        <v>1804</v>
      </c>
      <c r="I63" s="18">
        <v>78</v>
      </c>
      <c r="J63" s="18">
        <v>97</v>
      </c>
      <c r="K63" s="18">
        <v>1051</v>
      </c>
      <c r="L63" s="18">
        <v>3</v>
      </c>
      <c r="M63" s="18">
        <v>282</v>
      </c>
      <c r="N63" s="18">
        <v>44</v>
      </c>
      <c r="O63" s="18">
        <v>16</v>
      </c>
      <c r="P63" s="18">
        <v>107</v>
      </c>
      <c r="Q63" s="18">
        <v>245</v>
      </c>
      <c r="R63" s="18">
        <v>73</v>
      </c>
      <c r="S63" s="18">
        <v>69</v>
      </c>
      <c r="T63" s="18">
        <v>9</v>
      </c>
      <c r="U63" s="18">
        <v>4337</v>
      </c>
      <c r="V63" s="18">
        <v>234</v>
      </c>
      <c r="W63" s="18">
        <v>462</v>
      </c>
      <c r="X63" s="18">
        <v>1</v>
      </c>
      <c r="Y63" s="18">
        <f t="shared" si="2"/>
        <v>20788</v>
      </c>
      <c r="Z63" s="18">
        <v>20788</v>
      </c>
      <c r="AA63" s="23">
        <f t="shared" si="1"/>
        <v>0</v>
      </c>
    </row>
    <row r="64" spans="1:27" ht="12.75">
      <c r="A64" t="s">
        <v>153</v>
      </c>
      <c r="B64" s="18">
        <v>2021</v>
      </c>
      <c r="C64" s="18">
        <v>8</v>
      </c>
      <c r="D64" s="18">
        <v>893</v>
      </c>
      <c r="E64" s="18">
        <v>33</v>
      </c>
      <c r="F64" s="18">
        <v>23</v>
      </c>
      <c r="G64" s="18">
        <v>22</v>
      </c>
      <c r="H64" s="18">
        <v>166</v>
      </c>
      <c r="I64" s="18">
        <v>2</v>
      </c>
      <c r="J64" s="18">
        <v>7</v>
      </c>
      <c r="K64" s="18">
        <v>116</v>
      </c>
      <c r="L64" s="18">
        <v>4</v>
      </c>
      <c r="M64" s="18">
        <v>82</v>
      </c>
      <c r="N64" s="18">
        <v>7</v>
      </c>
      <c r="O64" s="18">
        <v>15</v>
      </c>
      <c r="P64" s="18">
        <v>123</v>
      </c>
      <c r="Q64" s="18">
        <v>35</v>
      </c>
      <c r="R64" s="18">
        <v>21</v>
      </c>
      <c r="S64" s="18">
        <v>28</v>
      </c>
      <c r="T64" s="18">
        <v>14</v>
      </c>
      <c r="U64" s="18">
        <v>854</v>
      </c>
      <c r="V64" s="18">
        <v>72</v>
      </c>
      <c r="W64" s="18">
        <v>46</v>
      </c>
      <c r="X64" s="18"/>
      <c r="Y64" s="18">
        <f t="shared" si="2"/>
        <v>4592</v>
      </c>
      <c r="Z64" s="18">
        <v>4592</v>
      </c>
      <c r="AA64" s="23">
        <f t="shared" si="1"/>
        <v>0</v>
      </c>
    </row>
    <row r="65" spans="1:27" ht="12.75">
      <c r="A65" t="s">
        <v>185</v>
      </c>
      <c r="B65" s="18"/>
      <c r="C65" s="18"/>
      <c r="D65" s="18">
        <v>557</v>
      </c>
      <c r="E65" s="18">
        <v>8</v>
      </c>
      <c r="F65" s="18">
        <v>9</v>
      </c>
      <c r="G65" s="18">
        <v>1</v>
      </c>
      <c r="H65" s="18">
        <v>17</v>
      </c>
      <c r="I65" s="18"/>
      <c r="J65" s="18"/>
      <c r="K65" s="18">
        <v>5</v>
      </c>
      <c r="L65" s="18"/>
      <c r="M65" s="18">
        <v>10</v>
      </c>
      <c r="N65" s="18"/>
      <c r="O65" s="18">
        <v>1</v>
      </c>
      <c r="P65" s="18">
        <v>11</v>
      </c>
      <c r="Q65" s="18">
        <v>1</v>
      </c>
      <c r="R65" s="18"/>
      <c r="S65" s="18">
        <v>4</v>
      </c>
      <c r="T65" s="18"/>
      <c r="U65" s="18">
        <v>77</v>
      </c>
      <c r="V65" s="18">
        <v>13</v>
      </c>
      <c r="W65" s="18">
        <v>4</v>
      </c>
      <c r="X65" s="18"/>
      <c r="Y65" s="18">
        <f t="shared" si="2"/>
        <v>718</v>
      </c>
      <c r="Z65" s="18">
        <v>718</v>
      </c>
      <c r="AA65" s="23">
        <f t="shared" si="1"/>
        <v>0</v>
      </c>
    </row>
    <row r="66" spans="1:27" ht="12.75">
      <c r="A66" t="s">
        <v>155</v>
      </c>
      <c r="B66" s="18">
        <v>4422</v>
      </c>
      <c r="C66" s="18">
        <v>3</v>
      </c>
      <c r="D66" s="18">
        <v>990</v>
      </c>
      <c r="E66" s="18">
        <v>44</v>
      </c>
      <c r="F66" s="18">
        <v>93</v>
      </c>
      <c r="G66" s="18">
        <v>3</v>
      </c>
      <c r="H66" s="18">
        <v>213</v>
      </c>
      <c r="I66" s="18">
        <v>4</v>
      </c>
      <c r="J66" s="18">
        <v>25</v>
      </c>
      <c r="K66" s="18">
        <v>144</v>
      </c>
      <c r="L66" s="18"/>
      <c r="M66" s="18">
        <v>11</v>
      </c>
      <c r="N66" s="18">
        <v>4</v>
      </c>
      <c r="O66" s="18"/>
      <c r="P66" s="18">
        <v>32</v>
      </c>
      <c r="Q66" s="18">
        <v>63</v>
      </c>
      <c r="R66" s="18">
        <v>15</v>
      </c>
      <c r="S66" s="18">
        <v>8</v>
      </c>
      <c r="T66" s="18">
        <v>7</v>
      </c>
      <c r="U66" s="18">
        <v>1493</v>
      </c>
      <c r="V66" s="18">
        <v>26</v>
      </c>
      <c r="W66" s="18">
        <v>46</v>
      </c>
      <c r="X66" s="18">
        <v>1</v>
      </c>
      <c r="Y66" s="18">
        <f t="shared" si="2"/>
        <v>7647</v>
      </c>
      <c r="Z66" s="18">
        <v>7647</v>
      </c>
      <c r="AA66" s="23">
        <f t="shared" si="1"/>
        <v>0</v>
      </c>
    </row>
    <row r="67" spans="1:27" ht="12.75">
      <c r="A67" s="7" t="s">
        <v>156</v>
      </c>
      <c r="B67" s="18">
        <v>2237</v>
      </c>
      <c r="C67" s="18">
        <v>2</v>
      </c>
      <c r="D67" s="18">
        <v>686</v>
      </c>
      <c r="E67" s="18">
        <v>126</v>
      </c>
      <c r="F67" s="18">
        <v>112</v>
      </c>
      <c r="G67" s="18">
        <v>1</v>
      </c>
      <c r="H67" s="18">
        <v>1172</v>
      </c>
      <c r="I67" s="18">
        <v>16</v>
      </c>
      <c r="J67" s="18">
        <v>3</v>
      </c>
      <c r="K67" s="18">
        <v>35</v>
      </c>
      <c r="L67" s="18"/>
      <c r="M67" s="18">
        <v>20</v>
      </c>
      <c r="N67" s="18">
        <v>7</v>
      </c>
      <c r="O67" s="18">
        <v>2</v>
      </c>
      <c r="P67" s="18"/>
      <c r="Q67" s="18">
        <v>30</v>
      </c>
      <c r="R67" s="18">
        <v>4</v>
      </c>
      <c r="S67" s="18">
        <v>18</v>
      </c>
      <c r="T67" s="18">
        <v>5</v>
      </c>
      <c r="U67" s="18">
        <v>2185</v>
      </c>
      <c r="V67" s="18">
        <v>53</v>
      </c>
      <c r="W67" s="18">
        <v>21</v>
      </c>
      <c r="X67" s="18">
        <v>1</v>
      </c>
      <c r="Y67" s="18">
        <f t="shared" si="2"/>
        <v>6736</v>
      </c>
      <c r="Z67" s="18">
        <v>6751</v>
      </c>
      <c r="AA67" s="23">
        <f t="shared" si="1"/>
        <v>15</v>
      </c>
    </row>
    <row r="68" spans="1:27" ht="12.75">
      <c r="A68" t="s">
        <v>158</v>
      </c>
      <c r="B68" s="18">
        <v>3736</v>
      </c>
      <c r="C68" s="18">
        <v>3</v>
      </c>
      <c r="D68" s="18">
        <v>1575</v>
      </c>
      <c r="E68" s="18">
        <v>78</v>
      </c>
      <c r="F68" s="18">
        <v>360</v>
      </c>
      <c r="G68" s="18">
        <v>8</v>
      </c>
      <c r="H68" s="18">
        <v>267</v>
      </c>
      <c r="I68" s="18">
        <v>24</v>
      </c>
      <c r="J68" s="18">
        <v>7</v>
      </c>
      <c r="K68" s="18">
        <v>776</v>
      </c>
      <c r="L68" s="18">
        <v>2</v>
      </c>
      <c r="M68" s="18">
        <v>31</v>
      </c>
      <c r="N68" s="18">
        <v>2</v>
      </c>
      <c r="O68" s="18">
        <v>3</v>
      </c>
      <c r="P68" s="18">
        <v>16</v>
      </c>
      <c r="Q68" s="18">
        <v>37</v>
      </c>
      <c r="R68" s="18">
        <v>4</v>
      </c>
      <c r="S68" s="18">
        <v>85</v>
      </c>
      <c r="T68" s="18">
        <v>3</v>
      </c>
      <c r="U68" s="18">
        <v>1516</v>
      </c>
      <c r="V68" s="18">
        <v>61</v>
      </c>
      <c r="W68" s="18">
        <v>15</v>
      </c>
      <c r="X68" s="18">
        <v>4</v>
      </c>
      <c r="Y68" s="18">
        <f t="shared" si="2"/>
        <v>8613</v>
      </c>
      <c r="Z68" s="18">
        <v>8613</v>
      </c>
      <c r="AA68" s="23">
        <f>Z68-Y68</f>
        <v>0</v>
      </c>
    </row>
    <row r="69" spans="1:27" ht="12.75">
      <c r="A69" t="s">
        <v>157</v>
      </c>
      <c r="B69" s="18">
        <v>10628</v>
      </c>
      <c r="C69" s="18"/>
      <c r="D69" s="18">
        <v>2958</v>
      </c>
      <c r="E69" s="18">
        <v>78</v>
      </c>
      <c r="F69" s="18">
        <v>17</v>
      </c>
      <c r="G69" s="18"/>
      <c r="H69" s="18">
        <v>233</v>
      </c>
      <c r="I69" s="18">
        <v>1</v>
      </c>
      <c r="J69" s="18">
        <v>1</v>
      </c>
      <c r="K69" s="18">
        <v>1205</v>
      </c>
      <c r="L69" s="18"/>
      <c r="M69" s="18">
        <v>4</v>
      </c>
      <c r="N69" s="18">
        <v>1</v>
      </c>
      <c r="O69" s="18"/>
      <c r="P69" s="18">
        <v>7</v>
      </c>
      <c r="Q69" s="18">
        <v>9</v>
      </c>
      <c r="R69" s="18"/>
      <c r="S69" s="18">
        <v>87</v>
      </c>
      <c r="T69" s="18"/>
      <c r="U69" s="18">
        <v>2755</v>
      </c>
      <c r="V69" s="18">
        <v>35</v>
      </c>
      <c r="W69" s="18">
        <v>4</v>
      </c>
      <c r="X69" s="18"/>
      <c r="Y69" s="18">
        <f t="shared" si="2"/>
        <v>18023</v>
      </c>
      <c r="Z69" s="18">
        <v>18023</v>
      </c>
      <c r="AA69" s="23">
        <f>Z69-Y69</f>
        <v>0</v>
      </c>
    </row>
    <row r="70" spans="1:27" ht="12.75">
      <c r="A70" t="s">
        <v>159</v>
      </c>
      <c r="B70" s="18">
        <v>1883</v>
      </c>
      <c r="C70" s="18">
        <v>6</v>
      </c>
      <c r="D70" s="18">
        <v>808</v>
      </c>
      <c r="E70" s="18">
        <v>61</v>
      </c>
      <c r="F70" s="18">
        <v>527</v>
      </c>
      <c r="G70" s="18"/>
      <c r="H70" s="18">
        <v>289</v>
      </c>
      <c r="I70" s="18">
        <v>13</v>
      </c>
      <c r="J70" s="18">
        <v>19</v>
      </c>
      <c r="K70" s="18">
        <v>76</v>
      </c>
      <c r="L70" s="18"/>
      <c r="M70" s="18">
        <v>16</v>
      </c>
      <c r="N70" s="18">
        <v>3</v>
      </c>
      <c r="O70" s="18"/>
      <c r="P70" s="18">
        <v>12</v>
      </c>
      <c r="Q70" s="18">
        <v>76</v>
      </c>
      <c r="R70" s="18">
        <v>3</v>
      </c>
      <c r="S70" s="18">
        <v>46</v>
      </c>
      <c r="T70" s="18"/>
      <c r="U70" s="18">
        <v>1210</v>
      </c>
      <c r="V70" s="18">
        <v>58</v>
      </c>
      <c r="W70" s="18">
        <v>30</v>
      </c>
      <c r="X70" s="18"/>
      <c r="Y70" s="18">
        <f t="shared" si="2"/>
        <v>5136</v>
      </c>
      <c r="Z70" s="18">
        <v>5136</v>
      </c>
      <c r="AA70" s="23">
        <f>Z70-Y70</f>
        <v>0</v>
      </c>
    </row>
    <row r="71" spans="1:28" ht="12.75">
      <c r="A71" t="s">
        <v>160</v>
      </c>
      <c r="B71" s="18">
        <v>4166</v>
      </c>
      <c r="C71" s="18">
        <v>6</v>
      </c>
      <c r="D71" s="18">
        <v>2545</v>
      </c>
      <c r="E71" s="18">
        <v>63</v>
      </c>
      <c r="F71" s="18">
        <v>1200</v>
      </c>
      <c r="G71" s="18"/>
      <c r="H71" s="18">
        <v>338</v>
      </c>
      <c r="I71" s="18">
        <v>103</v>
      </c>
      <c r="J71" s="18">
        <v>14</v>
      </c>
      <c r="K71" s="18">
        <v>71</v>
      </c>
      <c r="L71" s="18">
        <v>2</v>
      </c>
      <c r="M71" s="18">
        <v>14</v>
      </c>
      <c r="N71" s="18">
        <v>9</v>
      </c>
      <c r="O71" s="18"/>
      <c r="P71" s="18">
        <v>5</v>
      </c>
      <c r="Q71" s="18">
        <v>97</v>
      </c>
      <c r="R71" s="18">
        <v>1</v>
      </c>
      <c r="S71" s="18">
        <v>160</v>
      </c>
      <c r="T71" s="18"/>
      <c r="U71" s="18">
        <v>3651</v>
      </c>
      <c r="V71" s="18">
        <v>76</v>
      </c>
      <c r="W71" s="18">
        <v>39</v>
      </c>
      <c r="X71" s="18"/>
      <c r="Y71" s="18">
        <f t="shared" si="2"/>
        <v>12560</v>
      </c>
      <c r="Z71" s="18">
        <v>12560</v>
      </c>
      <c r="AA71" s="23">
        <f>Z71-Y71</f>
        <v>0</v>
      </c>
      <c r="AB71" s="23"/>
    </row>
    <row r="72" spans="1:27" ht="12.75">
      <c r="A72" t="s">
        <v>161</v>
      </c>
      <c r="B72" s="18">
        <v>1007</v>
      </c>
      <c r="C72" s="18">
        <v>1</v>
      </c>
      <c r="D72" s="18">
        <v>65</v>
      </c>
      <c r="E72" s="18">
        <v>2</v>
      </c>
      <c r="F72" s="18">
        <v>19</v>
      </c>
      <c r="G72" s="18">
        <v>4</v>
      </c>
      <c r="H72" s="18">
        <v>8</v>
      </c>
      <c r="I72" s="18"/>
      <c r="J72" s="18">
        <v>2</v>
      </c>
      <c r="K72" s="18">
        <v>2</v>
      </c>
      <c r="L72" s="18"/>
      <c r="M72" s="18">
        <v>39</v>
      </c>
      <c r="N72" s="18"/>
      <c r="O72" s="18"/>
      <c r="P72" s="18">
        <v>11</v>
      </c>
      <c r="Q72" s="18">
        <v>8</v>
      </c>
      <c r="R72" s="18">
        <v>2</v>
      </c>
      <c r="S72" s="18">
        <v>9</v>
      </c>
      <c r="T72" s="18"/>
      <c r="U72" s="18">
        <v>225</v>
      </c>
      <c r="V72" s="18">
        <v>3</v>
      </c>
      <c r="W72" s="18">
        <v>18</v>
      </c>
      <c r="X72" s="18"/>
      <c r="Y72" s="18">
        <f t="shared" si="2"/>
        <v>1425</v>
      </c>
      <c r="Z72" s="18">
        <v>1425</v>
      </c>
      <c r="AA72" s="23">
        <f>Z72-Y72</f>
        <v>0</v>
      </c>
    </row>
    <row r="73" spans="2:27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3"/>
    </row>
    <row r="74" spans="2:27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3"/>
    </row>
    <row r="75" spans="1:27" ht="12.75">
      <c r="A75" s="1" t="s">
        <v>186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3"/>
    </row>
    <row r="76" spans="2:27" ht="111.75">
      <c r="B76" s="19" t="s">
        <v>0</v>
      </c>
      <c r="C76" s="19" t="s">
        <v>9</v>
      </c>
      <c r="D76" s="19" t="s">
        <v>4</v>
      </c>
      <c r="E76" s="19" t="s">
        <v>3</v>
      </c>
      <c r="F76" s="19" t="s">
        <v>16</v>
      </c>
      <c r="G76" s="19" t="s">
        <v>25</v>
      </c>
      <c r="H76" s="19" t="s">
        <v>2</v>
      </c>
      <c r="I76" s="19" t="s">
        <v>15</v>
      </c>
      <c r="J76" s="19" t="s">
        <v>13</v>
      </c>
      <c r="K76" s="19" t="s">
        <v>17</v>
      </c>
      <c r="L76" s="19" t="s">
        <v>8</v>
      </c>
      <c r="M76" s="19" t="s">
        <v>6</v>
      </c>
      <c r="N76" s="19" t="s">
        <v>14</v>
      </c>
      <c r="O76" s="19" t="s">
        <v>24</v>
      </c>
      <c r="P76" s="19" t="s">
        <v>18</v>
      </c>
      <c r="Q76" s="19" t="s">
        <v>12</v>
      </c>
      <c r="R76" s="19" t="s">
        <v>7</v>
      </c>
      <c r="S76" s="19" t="s">
        <v>5</v>
      </c>
      <c r="T76" s="19" t="s">
        <v>26</v>
      </c>
      <c r="U76" s="19" t="s">
        <v>1</v>
      </c>
      <c r="V76" s="19" t="s">
        <v>99</v>
      </c>
      <c r="W76" s="19" t="s">
        <v>11</v>
      </c>
      <c r="X76" s="19" t="s">
        <v>27</v>
      </c>
      <c r="Y76" s="20" t="s">
        <v>19</v>
      </c>
      <c r="Z76" s="21" t="s">
        <v>312</v>
      </c>
      <c r="AA76" s="21" t="s">
        <v>74</v>
      </c>
    </row>
    <row r="77" spans="1:27" ht="12.75">
      <c r="A77" t="s">
        <v>187</v>
      </c>
      <c r="B77" s="18">
        <v>19872</v>
      </c>
      <c r="C77" s="18">
        <v>72</v>
      </c>
      <c r="D77" s="18">
        <v>2689</v>
      </c>
      <c r="E77" s="18">
        <v>1328</v>
      </c>
      <c r="F77" s="18">
        <v>1454</v>
      </c>
      <c r="G77" s="18">
        <v>8</v>
      </c>
      <c r="H77" s="18">
        <v>12816</v>
      </c>
      <c r="I77" s="18">
        <v>364</v>
      </c>
      <c r="J77" s="18">
        <v>103</v>
      </c>
      <c r="K77" s="18">
        <v>802</v>
      </c>
      <c r="L77" s="18">
        <v>30</v>
      </c>
      <c r="M77" s="18">
        <v>362</v>
      </c>
      <c r="N77" s="18">
        <v>604</v>
      </c>
      <c r="O77" s="18">
        <v>38</v>
      </c>
      <c r="P77" s="18">
        <v>279</v>
      </c>
      <c r="Q77" s="18">
        <v>477</v>
      </c>
      <c r="R77" s="18">
        <v>147</v>
      </c>
      <c r="S77" s="18">
        <v>458</v>
      </c>
      <c r="T77" s="18">
        <v>2</v>
      </c>
      <c r="U77" s="18">
        <v>7883</v>
      </c>
      <c r="V77" s="18">
        <v>423</v>
      </c>
      <c r="W77" s="18">
        <v>460</v>
      </c>
      <c r="X77" s="18">
        <v>1</v>
      </c>
      <c r="Y77" s="18">
        <f aca="true" t="shared" si="3" ref="Y77:Y91">SUM(B77:X77)</f>
        <v>50672</v>
      </c>
      <c r="Z77" s="18">
        <v>50672</v>
      </c>
      <c r="AA77" s="23">
        <f aca="true" t="shared" si="4" ref="AA77:AA91">Z77-Y77</f>
        <v>0</v>
      </c>
    </row>
    <row r="78" spans="1:27" ht="12.75">
      <c r="A78" t="s">
        <v>188</v>
      </c>
      <c r="B78" s="18">
        <v>789</v>
      </c>
      <c r="C78" s="18"/>
      <c r="D78" s="18">
        <v>146</v>
      </c>
      <c r="E78" s="18">
        <v>68</v>
      </c>
      <c r="F78" s="18">
        <v>45</v>
      </c>
      <c r="G78" s="18">
        <v>1</v>
      </c>
      <c r="H78" s="18">
        <v>845</v>
      </c>
      <c r="I78" s="18">
        <v>11</v>
      </c>
      <c r="J78" s="18">
        <v>10</v>
      </c>
      <c r="K78" s="18">
        <v>44</v>
      </c>
      <c r="L78" s="18">
        <v>1</v>
      </c>
      <c r="M78" s="18">
        <v>18</v>
      </c>
      <c r="N78" s="18">
        <v>11</v>
      </c>
      <c r="O78" s="18"/>
      <c r="P78" s="18">
        <v>9</v>
      </c>
      <c r="Q78" s="18">
        <v>20</v>
      </c>
      <c r="R78" s="18">
        <v>1</v>
      </c>
      <c r="S78" s="18">
        <v>16</v>
      </c>
      <c r="T78" s="18">
        <v>3</v>
      </c>
      <c r="U78" s="18">
        <v>321</v>
      </c>
      <c r="V78" s="18">
        <v>32</v>
      </c>
      <c r="W78" s="18">
        <v>52</v>
      </c>
      <c r="X78" s="18"/>
      <c r="Y78" s="18">
        <f t="shared" si="3"/>
        <v>2443</v>
      </c>
      <c r="Z78" s="18">
        <v>2443</v>
      </c>
      <c r="AA78" s="23">
        <f t="shared" si="4"/>
        <v>0</v>
      </c>
    </row>
    <row r="79" spans="1:27" ht="12.75">
      <c r="A79" t="s">
        <v>189</v>
      </c>
      <c r="B79" s="18">
        <v>5638</v>
      </c>
      <c r="C79" s="18">
        <v>3</v>
      </c>
      <c r="D79" s="18">
        <v>1381</v>
      </c>
      <c r="E79" s="18">
        <v>66</v>
      </c>
      <c r="F79" s="18">
        <v>92</v>
      </c>
      <c r="G79" s="18">
        <v>352</v>
      </c>
      <c r="H79" s="18">
        <v>3571</v>
      </c>
      <c r="I79" s="18">
        <v>14</v>
      </c>
      <c r="J79" s="18">
        <v>5</v>
      </c>
      <c r="K79" s="18">
        <v>1417</v>
      </c>
      <c r="L79" s="18"/>
      <c r="M79" s="18">
        <v>23</v>
      </c>
      <c r="N79" s="18">
        <v>161</v>
      </c>
      <c r="O79" s="18">
        <v>43</v>
      </c>
      <c r="P79" s="18">
        <v>40</v>
      </c>
      <c r="Q79" s="18">
        <v>31</v>
      </c>
      <c r="R79" s="18">
        <v>7</v>
      </c>
      <c r="S79" s="18">
        <v>78</v>
      </c>
      <c r="T79" s="18">
        <v>37</v>
      </c>
      <c r="U79" s="18">
        <v>952</v>
      </c>
      <c r="V79" s="18">
        <v>41</v>
      </c>
      <c r="W79" s="18">
        <v>11</v>
      </c>
      <c r="X79" s="18">
        <v>3</v>
      </c>
      <c r="Y79" s="18">
        <f t="shared" si="3"/>
        <v>13966</v>
      </c>
      <c r="Z79" s="18">
        <v>13966</v>
      </c>
      <c r="AA79" s="23">
        <f t="shared" si="4"/>
        <v>0</v>
      </c>
    </row>
    <row r="80" spans="1:27" ht="12.75">
      <c r="A80" s="7" t="s">
        <v>190</v>
      </c>
      <c r="B80" s="18">
        <v>809</v>
      </c>
      <c r="C80" s="18">
        <v>53</v>
      </c>
      <c r="D80" s="18">
        <v>663</v>
      </c>
      <c r="E80" s="18">
        <v>1699</v>
      </c>
      <c r="F80" s="18">
        <v>263</v>
      </c>
      <c r="G80" s="18">
        <v>345</v>
      </c>
      <c r="H80" s="18">
        <v>382</v>
      </c>
      <c r="I80" s="18">
        <v>8</v>
      </c>
      <c r="J80" s="18">
        <v>27</v>
      </c>
      <c r="K80" s="18">
        <v>80</v>
      </c>
      <c r="L80" s="18">
        <v>33</v>
      </c>
      <c r="M80" s="18">
        <v>509</v>
      </c>
      <c r="N80" s="18">
        <v>26</v>
      </c>
      <c r="O80" s="18">
        <v>98</v>
      </c>
      <c r="P80" s="18">
        <v>285</v>
      </c>
      <c r="Q80" s="18">
        <v>204</v>
      </c>
      <c r="R80" s="18">
        <v>246</v>
      </c>
      <c r="S80" s="18">
        <v>135</v>
      </c>
      <c r="T80" s="18">
        <v>655</v>
      </c>
      <c r="U80" s="18">
        <v>544</v>
      </c>
      <c r="V80" s="18">
        <v>1304</v>
      </c>
      <c r="W80" s="18">
        <v>111</v>
      </c>
      <c r="X80" s="18">
        <v>27</v>
      </c>
      <c r="Y80" s="18">
        <f t="shared" si="3"/>
        <v>8506</v>
      </c>
      <c r="Z80" s="18">
        <v>8506</v>
      </c>
      <c r="AA80" s="23">
        <f t="shared" si="4"/>
        <v>0</v>
      </c>
    </row>
    <row r="81" spans="1:27" ht="12.75">
      <c r="A81" t="s">
        <v>191</v>
      </c>
      <c r="B81" s="18">
        <v>2812</v>
      </c>
      <c r="C81" s="18">
        <v>110</v>
      </c>
      <c r="D81" s="18">
        <v>1564</v>
      </c>
      <c r="E81" s="18">
        <v>564</v>
      </c>
      <c r="F81" s="18">
        <v>1883</v>
      </c>
      <c r="G81" s="18">
        <v>77</v>
      </c>
      <c r="H81" s="18">
        <v>763</v>
      </c>
      <c r="I81" s="18">
        <v>438</v>
      </c>
      <c r="J81" s="18">
        <v>382</v>
      </c>
      <c r="K81" s="18">
        <v>115</v>
      </c>
      <c r="L81" s="18">
        <v>84</v>
      </c>
      <c r="M81" s="18">
        <v>3186</v>
      </c>
      <c r="N81" s="18">
        <v>540</v>
      </c>
      <c r="O81" s="18">
        <v>75</v>
      </c>
      <c r="P81" s="18">
        <v>699</v>
      </c>
      <c r="Q81" s="18">
        <v>455</v>
      </c>
      <c r="R81" s="18">
        <v>1002</v>
      </c>
      <c r="S81" s="18">
        <v>60</v>
      </c>
      <c r="T81" s="18">
        <v>18</v>
      </c>
      <c r="U81" s="18">
        <v>2318</v>
      </c>
      <c r="V81" s="18">
        <v>356</v>
      </c>
      <c r="W81" s="18">
        <v>174</v>
      </c>
      <c r="X81" s="18"/>
      <c r="Y81" s="18">
        <f t="shared" si="3"/>
        <v>17675</v>
      </c>
      <c r="Z81" s="18">
        <v>17675</v>
      </c>
      <c r="AA81" s="23">
        <f t="shared" si="4"/>
        <v>0</v>
      </c>
    </row>
    <row r="82" spans="1:27" ht="12.75">
      <c r="A82" t="s">
        <v>192</v>
      </c>
      <c r="B82" s="18">
        <v>899</v>
      </c>
      <c r="C82" s="18">
        <v>1</v>
      </c>
      <c r="D82" s="18">
        <v>45</v>
      </c>
      <c r="E82" s="18">
        <v>34</v>
      </c>
      <c r="F82" s="18">
        <v>15</v>
      </c>
      <c r="G82" s="18">
        <v>73</v>
      </c>
      <c r="H82" s="18">
        <v>102</v>
      </c>
      <c r="I82" s="18">
        <v>3</v>
      </c>
      <c r="J82" s="18">
        <v>2</v>
      </c>
      <c r="K82" s="18">
        <v>173</v>
      </c>
      <c r="L82" s="18">
        <v>1</v>
      </c>
      <c r="M82" s="18">
        <v>22</v>
      </c>
      <c r="N82" s="18">
        <v>3</v>
      </c>
      <c r="O82" s="18">
        <v>21</v>
      </c>
      <c r="P82" s="18">
        <v>68</v>
      </c>
      <c r="Q82" s="18">
        <v>5</v>
      </c>
      <c r="R82" s="18">
        <v>17</v>
      </c>
      <c r="S82" s="18">
        <v>12</v>
      </c>
      <c r="T82" s="18">
        <v>83</v>
      </c>
      <c r="U82" s="18">
        <v>34</v>
      </c>
      <c r="V82" s="18">
        <v>5</v>
      </c>
      <c r="W82" s="18">
        <v>4</v>
      </c>
      <c r="X82" s="18">
        <v>20</v>
      </c>
      <c r="Y82" s="18">
        <f t="shared" si="3"/>
        <v>1642</v>
      </c>
      <c r="Z82" s="18">
        <v>1642</v>
      </c>
      <c r="AA82" s="23">
        <f t="shared" si="4"/>
        <v>0</v>
      </c>
    </row>
    <row r="83" spans="1:27" ht="12.75">
      <c r="A83" t="s">
        <v>193</v>
      </c>
      <c r="B83" s="18">
        <v>191</v>
      </c>
      <c r="C83" s="18"/>
      <c r="D83" s="18">
        <v>15</v>
      </c>
      <c r="E83" s="18">
        <v>104</v>
      </c>
      <c r="F83" s="18"/>
      <c r="G83" s="18">
        <v>102</v>
      </c>
      <c r="H83" s="18">
        <v>153</v>
      </c>
      <c r="I83" s="18">
        <v>3</v>
      </c>
      <c r="J83" s="18"/>
      <c r="K83" s="18">
        <v>30</v>
      </c>
      <c r="L83" s="18"/>
      <c r="M83" s="18">
        <v>3</v>
      </c>
      <c r="N83" s="18">
        <v>12</v>
      </c>
      <c r="O83" s="18">
        <v>37</v>
      </c>
      <c r="P83" s="18">
        <v>73</v>
      </c>
      <c r="Q83" s="18"/>
      <c r="R83" s="18">
        <v>1</v>
      </c>
      <c r="S83" s="18"/>
      <c r="T83" s="18">
        <v>322</v>
      </c>
      <c r="U83" s="18">
        <v>28</v>
      </c>
      <c r="V83" s="18">
        <v>5</v>
      </c>
      <c r="W83" s="18">
        <v>7</v>
      </c>
      <c r="X83" s="18">
        <v>31</v>
      </c>
      <c r="Y83" s="18">
        <f t="shared" si="3"/>
        <v>1117</v>
      </c>
      <c r="Z83" s="18">
        <v>1117</v>
      </c>
      <c r="AA83" s="23">
        <f t="shared" si="4"/>
        <v>0</v>
      </c>
    </row>
    <row r="84" spans="1:27" ht="12.75">
      <c r="A84" t="s">
        <v>194</v>
      </c>
      <c r="B84" s="18">
        <v>2687</v>
      </c>
      <c r="C84" s="18">
        <v>90</v>
      </c>
      <c r="D84" s="18">
        <v>432</v>
      </c>
      <c r="E84" s="18">
        <v>446</v>
      </c>
      <c r="F84" s="18">
        <v>934</v>
      </c>
      <c r="G84" s="18">
        <v>25</v>
      </c>
      <c r="H84" s="18">
        <v>535</v>
      </c>
      <c r="I84" s="18">
        <v>194</v>
      </c>
      <c r="J84" s="18">
        <v>236</v>
      </c>
      <c r="K84" s="18">
        <v>96</v>
      </c>
      <c r="L84" s="18">
        <v>56</v>
      </c>
      <c r="M84" s="18">
        <v>772</v>
      </c>
      <c r="N84" s="18">
        <v>418</v>
      </c>
      <c r="O84" s="18">
        <v>38</v>
      </c>
      <c r="P84" s="18">
        <v>87</v>
      </c>
      <c r="Q84" s="18">
        <v>460</v>
      </c>
      <c r="R84" s="18">
        <v>470</v>
      </c>
      <c r="S84" s="18">
        <v>32</v>
      </c>
      <c r="T84" s="18">
        <v>13</v>
      </c>
      <c r="U84" s="18">
        <v>1076</v>
      </c>
      <c r="V84" s="18">
        <v>139</v>
      </c>
      <c r="W84" s="18">
        <v>140</v>
      </c>
      <c r="X84" s="18"/>
      <c r="Y84" s="18">
        <f t="shared" si="3"/>
        <v>9376</v>
      </c>
      <c r="Z84" s="18">
        <v>9376</v>
      </c>
      <c r="AA84" s="23">
        <f t="shared" si="4"/>
        <v>0</v>
      </c>
    </row>
    <row r="85" spans="1:27" ht="12.75">
      <c r="A85" t="s">
        <v>195</v>
      </c>
      <c r="B85" s="18">
        <v>957</v>
      </c>
      <c r="C85" s="18">
        <v>7</v>
      </c>
      <c r="D85" s="18">
        <v>1613</v>
      </c>
      <c r="E85" s="18">
        <v>3</v>
      </c>
      <c r="F85" s="18">
        <v>8</v>
      </c>
      <c r="G85" s="18">
        <v>25</v>
      </c>
      <c r="H85" s="18">
        <v>127</v>
      </c>
      <c r="I85" s="18">
        <v>2</v>
      </c>
      <c r="J85" s="18">
        <v>9</v>
      </c>
      <c r="K85" s="18">
        <v>10</v>
      </c>
      <c r="L85" s="18">
        <v>3</v>
      </c>
      <c r="M85" s="18">
        <v>48</v>
      </c>
      <c r="N85" s="18">
        <v>2</v>
      </c>
      <c r="O85" s="18">
        <v>2</v>
      </c>
      <c r="P85" s="18">
        <v>15</v>
      </c>
      <c r="Q85" s="18">
        <v>29</v>
      </c>
      <c r="R85" s="18">
        <v>11</v>
      </c>
      <c r="S85" s="18">
        <v>6</v>
      </c>
      <c r="T85" s="18">
        <v>5</v>
      </c>
      <c r="U85" s="18">
        <v>2672</v>
      </c>
      <c r="V85" s="18">
        <v>66</v>
      </c>
      <c r="W85" s="18">
        <v>48</v>
      </c>
      <c r="X85" s="18">
        <v>1</v>
      </c>
      <c r="Y85" s="18">
        <f t="shared" si="3"/>
        <v>5669</v>
      </c>
      <c r="Z85" s="18">
        <v>5669</v>
      </c>
      <c r="AA85" s="23">
        <f t="shared" si="4"/>
        <v>0</v>
      </c>
    </row>
    <row r="86" spans="1:27" ht="12.75">
      <c r="A86" t="s">
        <v>196</v>
      </c>
      <c r="B86" s="18">
        <v>473</v>
      </c>
      <c r="C86" s="18"/>
      <c r="D86" s="18">
        <v>299</v>
      </c>
      <c r="E86" s="18"/>
      <c r="F86" s="18">
        <v>4</v>
      </c>
      <c r="G86" s="18"/>
      <c r="H86" s="18">
        <v>30</v>
      </c>
      <c r="I86" s="18"/>
      <c r="J86" s="18"/>
      <c r="K86" s="18">
        <v>2</v>
      </c>
      <c r="L86" s="18"/>
      <c r="M86" s="18">
        <v>1</v>
      </c>
      <c r="N86" s="18"/>
      <c r="O86" s="18"/>
      <c r="P86" s="18"/>
      <c r="Q86" s="18">
        <v>2</v>
      </c>
      <c r="R86" s="18"/>
      <c r="S86" s="18">
        <v>13</v>
      </c>
      <c r="T86" s="18"/>
      <c r="U86" s="18">
        <v>603</v>
      </c>
      <c r="V86" s="18">
        <v>1</v>
      </c>
      <c r="W86" s="18">
        <v>1</v>
      </c>
      <c r="X86" s="18"/>
      <c r="Y86" s="18">
        <f t="shared" si="3"/>
        <v>1429</v>
      </c>
      <c r="Z86" s="18">
        <v>1429</v>
      </c>
      <c r="AA86" s="23">
        <f t="shared" si="4"/>
        <v>0</v>
      </c>
    </row>
    <row r="87" spans="1:27" ht="12.75">
      <c r="A87" t="s">
        <v>197</v>
      </c>
      <c r="B87" s="18">
        <v>233</v>
      </c>
      <c r="C87" s="18"/>
      <c r="D87" s="18">
        <v>182</v>
      </c>
      <c r="E87" s="18"/>
      <c r="F87" s="18"/>
      <c r="G87" s="18"/>
      <c r="H87" s="18">
        <v>30</v>
      </c>
      <c r="I87" s="18"/>
      <c r="J87" s="18"/>
      <c r="K87" s="18">
        <v>1</v>
      </c>
      <c r="L87" s="18"/>
      <c r="M87" s="18">
        <v>1</v>
      </c>
      <c r="N87" s="18">
        <v>1</v>
      </c>
      <c r="O87" s="18"/>
      <c r="P87" s="18"/>
      <c r="Q87" s="18"/>
      <c r="R87" s="18">
        <v>1</v>
      </c>
      <c r="S87" s="18">
        <v>12</v>
      </c>
      <c r="T87" s="18"/>
      <c r="U87" s="18">
        <v>468</v>
      </c>
      <c r="V87" s="18"/>
      <c r="W87" s="18"/>
      <c r="X87" s="18"/>
      <c r="Y87" s="18">
        <f t="shared" si="3"/>
        <v>929</v>
      </c>
      <c r="Z87" s="18">
        <v>929</v>
      </c>
      <c r="AA87" s="23">
        <f t="shared" si="4"/>
        <v>0</v>
      </c>
    </row>
    <row r="88" spans="1:27" ht="12.75">
      <c r="A88" t="s">
        <v>198</v>
      </c>
      <c r="B88" s="18">
        <v>1876</v>
      </c>
      <c r="C88" s="18"/>
      <c r="D88" s="18">
        <v>611</v>
      </c>
      <c r="E88" s="18">
        <v>3</v>
      </c>
      <c r="F88" s="18">
        <v>5</v>
      </c>
      <c r="G88" s="18"/>
      <c r="H88" s="18">
        <v>137</v>
      </c>
      <c r="I88" s="18">
        <v>3</v>
      </c>
      <c r="J88" s="18"/>
      <c r="K88" s="18">
        <v>19</v>
      </c>
      <c r="L88" s="18"/>
      <c r="M88" s="18">
        <v>4</v>
      </c>
      <c r="N88" s="18">
        <v>2</v>
      </c>
      <c r="O88" s="18"/>
      <c r="P88" s="18"/>
      <c r="Q88" s="18"/>
      <c r="R88" s="18">
        <v>1</v>
      </c>
      <c r="S88" s="18">
        <v>21</v>
      </c>
      <c r="T88" s="18"/>
      <c r="U88" s="18">
        <v>844</v>
      </c>
      <c r="V88" s="18">
        <v>3</v>
      </c>
      <c r="W88" s="18"/>
      <c r="X88" s="18"/>
      <c r="Y88" s="18">
        <f t="shared" si="3"/>
        <v>3529</v>
      </c>
      <c r="Z88" s="18">
        <v>3529</v>
      </c>
      <c r="AA88" s="23">
        <f t="shared" si="4"/>
        <v>0</v>
      </c>
    </row>
    <row r="89" spans="1:27" ht="12.75">
      <c r="A89" s="7" t="s">
        <v>199</v>
      </c>
      <c r="B89" s="18">
        <v>5706</v>
      </c>
      <c r="C89" s="18">
        <v>257</v>
      </c>
      <c r="D89" s="18">
        <v>2208</v>
      </c>
      <c r="E89" s="18">
        <v>1307</v>
      </c>
      <c r="F89" s="18">
        <v>2619</v>
      </c>
      <c r="G89" s="18">
        <v>322</v>
      </c>
      <c r="H89" s="18">
        <v>1262</v>
      </c>
      <c r="I89" s="18">
        <v>1735</v>
      </c>
      <c r="J89" s="18">
        <v>983</v>
      </c>
      <c r="K89" s="18">
        <v>169</v>
      </c>
      <c r="L89" s="18">
        <v>232</v>
      </c>
      <c r="M89" s="18">
        <v>10684</v>
      </c>
      <c r="N89" s="18">
        <v>1701</v>
      </c>
      <c r="O89" s="18">
        <v>113</v>
      </c>
      <c r="P89" s="18">
        <v>874</v>
      </c>
      <c r="Q89" s="18">
        <v>1145</v>
      </c>
      <c r="R89" s="18">
        <v>2599</v>
      </c>
      <c r="S89" s="18">
        <v>104</v>
      </c>
      <c r="T89" s="18">
        <v>77</v>
      </c>
      <c r="U89" s="18">
        <v>3280</v>
      </c>
      <c r="V89" s="18">
        <v>499</v>
      </c>
      <c r="W89" s="18">
        <v>360</v>
      </c>
      <c r="X89" s="18"/>
      <c r="Y89" s="18">
        <f t="shared" si="3"/>
        <v>38236</v>
      </c>
      <c r="Z89" s="18">
        <v>38196</v>
      </c>
      <c r="AA89" s="23">
        <f t="shared" si="4"/>
        <v>-40</v>
      </c>
    </row>
    <row r="90" spans="1:27" ht="12.75">
      <c r="A90" t="s">
        <v>200</v>
      </c>
      <c r="B90" s="18">
        <v>2357</v>
      </c>
      <c r="C90" s="18">
        <v>1</v>
      </c>
      <c r="D90" s="18">
        <v>2500</v>
      </c>
      <c r="E90" s="18">
        <v>13</v>
      </c>
      <c r="F90" s="18">
        <v>13</v>
      </c>
      <c r="G90" s="18">
        <v>8</v>
      </c>
      <c r="H90" s="18">
        <v>382</v>
      </c>
      <c r="I90" s="18">
        <v>9</v>
      </c>
      <c r="J90" s="18">
        <v>3</v>
      </c>
      <c r="K90" s="18">
        <v>296</v>
      </c>
      <c r="L90" s="18">
        <v>2</v>
      </c>
      <c r="M90" s="18">
        <v>29</v>
      </c>
      <c r="N90" s="18">
        <v>5</v>
      </c>
      <c r="O90" s="18">
        <v>148</v>
      </c>
      <c r="P90" s="18">
        <v>303</v>
      </c>
      <c r="Q90" s="18">
        <v>3</v>
      </c>
      <c r="R90" s="18">
        <v>16</v>
      </c>
      <c r="S90" s="18">
        <v>20</v>
      </c>
      <c r="T90" s="18">
        <v>1</v>
      </c>
      <c r="U90" s="18">
        <v>1305</v>
      </c>
      <c r="V90" s="18">
        <v>17</v>
      </c>
      <c r="W90" s="18">
        <v>1</v>
      </c>
      <c r="X90" s="18"/>
      <c r="Y90" s="18">
        <f t="shared" si="3"/>
        <v>7432</v>
      </c>
      <c r="Z90" s="18">
        <v>7432</v>
      </c>
      <c r="AA90" s="23">
        <f t="shared" si="4"/>
        <v>0</v>
      </c>
    </row>
    <row r="91" spans="1:27" ht="12.75">
      <c r="A91" t="s">
        <v>201</v>
      </c>
      <c r="B91" s="18">
        <v>511</v>
      </c>
      <c r="C91" s="18">
        <v>1</v>
      </c>
      <c r="D91" s="18">
        <v>548</v>
      </c>
      <c r="E91" s="18">
        <v>163</v>
      </c>
      <c r="F91" s="18">
        <v>30</v>
      </c>
      <c r="G91" s="18">
        <v>21</v>
      </c>
      <c r="H91" s="18">
        <v>459</v>
      </c>
      <c r="I91" s="18">
        <v>7</v>
      </c>
      <c r="J91" s="18">
        <v>5</v>
      </c>
      <c r="K91" s="18">
        <v>80</v>
      </c>
      <c r="L91" s="18">
        <v>2</v>
      </c>
      <c r="M91" s="18">
        <v>38</v>
      </c>
      <c r="N91" s="18">
        <v>23</v>
      </c>
      <c r="O91" s="18">
        <v>2</v>
      </c>
      <c r="P91" s="18">
        <v>69</v>
      </c>
      <c r="Q91" s="18">
        <v>36</v>
      </c>
      <c r="R91" s="18">
        <v>21</v>
      </c>
      <c r="S91" s="18">
        <v>17</v>
      </c>
      <c r="T91" s="18">
        <v>1</v>
      </c>
      <c r="U91" s="18">
        <v>329</v>
      </c>
      <c r="V91" s="18">
        <v>18</v>
      </c>
      <c r="W91" s="18">
        <v>11</v>
      </c>
      <c r="X91" s="18"/>
      <c r="Y91" s="18">
        <f t="shared" si="3"/>
        <v>2392</v>
      </c>
      <c r="Z91" s="18">
        <v>2392</v>
      </c>
      <c r="AA91" s="23">
        <f t="shared" si="4"/>
        <v>0</v>
      </c>
    </row>
    <row r="92" spans="2:27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AA92" s="23"/>
    </row>
    <row r="93" ht="12.75">
      <c r="AA93" s="23"/>
    </row>
    <row r="94" spans="1:27" ht="12.75">
      <c r="A94" s="1" t="s">
        <v>203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A94" s="23"/>
    </row>
    <row r="95" spans="2:35" ht="62.25">
      <c r="B95" s="3" t="s">
        <v>0</v>
      </c>
      <c r="C95" s="3" t="s">
        <v>9</v>
      </c>
      <c r="D95" s="3" t="s">
        <v>4</v>
      </c>
      <c r="E95" s="3" t="s">
        <v>3</v>
      </c>
      <c r="F95" s="3" t="s">
        <v>16</v>
      </c>
      <c r="G95" s="3" t="s">
        <v>25</v>
      </c>
      <c r="H95" s="3" t="s">
        <v>2</v>
      </c>
      <c r="I95" s="3" t="s">
        <v>15</v>
      </c>
      <c r="J95" s="3" t="s">
        <v>13</v>
      </c>
      <c r="K95" s="3" t="s">
        <v>17</v>
      </c>
      <c r="L95" s="3" t="s">
        <v>8</v>
      </c>
      <c r="M95" s="3" t="s">
        <v>6</v>
      </c>
      <c r="N95" s="3" t="s">
        <v>14</v>
      </c>
      <c r="O95" s="3" t="s">
        <v>24</v>
      </c>
      <c r="P95" s="3" t="s">
        <v>18</v>
      </c>
      <c r="Q95" s="3" t="s">
        <v>12</v>
      </c>
      <c r="R95" s="3" t="s">
        <v>7</v>
      </c>
      <c r="S95" s="3" t="s">
        <v>5</v>
      </c>
      <c r="T95" s="3" t="s">
        <v>26</v>
      </c>
      <c r="U95" s="3" t="s">
        <v>1</v>
      </c>
      <c r="V95" s="3" t="s">
        <v>99</v>
      </c>
      <c r="W95" s="3" t="s">
        <v>11</v>
      </c>
      <c r="X95" s="3" t="s">
        <v>27</v>
      </c>
      <c r="Y95" s="4" t="s">
        <v>19</v>
      </c>
      <c r="AA95" s="23"/>
      <c r="AC95" s="73" t="s">
        <v>480</v>
      </c>
      <c r="AD95" s="73"/>
      <c r="AF95" s="66" t="s">
        <v>474</v>
      </c>
      <c r="AG95" s="66" t="s">
        <v>475</v>
      </c>
      <c r="AH95" s="66" t="s">
        <v>476</v>
      </c>
      <c r="AI95" s="66" t="s">
        <v>477</v>
      </c>
    </row>
    <row r="96" spans="1:30" ht="12.75">
      <c r="A96" t="s">
        <v>465</v>
      </c>
      <c r="B96">
        <f>SUM(B97:B102)</f>
        <v>10030</v>
      </c>
      <c r="C96">
        <f aca="true" t="shared" si="5" ref="C96:X96">SUM(C97:C102)</f>
        <v>28</v>
      </c>
      <c r="D96">
        <f t="shared" si="5"/>
        <v>4765</v>
      </c>
      <c r="E96">
        <f t="shared" si="5"/>
        <v>564</v>
      </c>
      <c r="F96">
        <f t="shared" si="5"/>
        <v>1899</v>
      </c>
      <c r="G96">
        <f t="shared" si="5"/>
        <v>63</v>
      </c>
      <c r="H96">
        <f t="shared" si="5"/>
        <v>3157</v>
      </c>
      <c r="I96">
        <f t="shared" si="5"/>
        <v>116</v>
      </c>
      <c r="J96">
        <f t="shared" si="5"/>
        <v>144</v>
      </c>
      <c r="K96">
        <f t="shared" si="5"/>
        <v>978</v>
      </c>
      <c r="L96">
        <f t="shared" si="5"/>
        <v>16</v>
      </c>
      <c r="M96">
        <f t="shared" si="5"/>
        <v>1010</v>
      </c>
      <c r="N96">
        <f t="shared" si="5"/>
        <v>238</v>
      </c>
      <c r="O96">
        <f t="shared" si="5"/>
        <v>38</v>
      </c>
      <c r="P96">
        <f t="shared" si="5"/>
        <v>360</v>
      </c>
      <c r="Q96">
        <f t="shared" si="5"/>
        <v>293</v>
      </c>
      <c r="R96">
        <f t="shared" si="5"/>
        <v>265</v>
      </c>
      <c r="S96">
        <f t="shared" si="5"/>
        <v>172</v>
      </c>
      <c r="T96">
        <f t="shared" si="5"/>
        <v>38</v>
      </c>
      <c r="U96">
        <f t="shared" si="5"/>
        <v>7886</v>
      </c>
      <c r="V96">
        <f t="shared" si="5"/>
        <v>272</v>
      </c>
      <c r="W96">
        <f t="shared" si="5"/>
        <v>755</v>
      </c>
      <c r="X96">
        <f t="shared" si="5"/>
        <v>3</v>
      </c>
      <c r="Y96" s="18">
        <f aca="true" t="shared" si="6" ref="Y96:Y117">SUM(B96:X96)</f>
        <v>33090</v>
      </c>
      <c r="AA96" s="23"/>
      <c r="AC96" s="66" t="s">
        <v>469</v>
      </c>
      <c r="AD96" s="66" t="s">
        <v>471</v>
      </c>
    </row>
    <row r="97" spans="1:35" ht="12.75">
      <c r="A97" t="s">
        <v>204</v>
      </c>
      <c r="B97">
        <v>2561</v>
      </c>
      <c r="C97">
        <v>18</v>
      </c>
      <c r="D97">
        <v>1100</v>
      </c>
      <c r="E97">
        <v>155</v>
      </c>
      <c r="F97">
        <v>714</v>
      </c>
      <c r="G97">
        <v>34</v>
      </c>
      <c r="H97">
        <v>1712</v>
      </c>
      <c r="I97">
        <v>70</v>
      </c>
      <c r="J97">
        <v>64</v>
      </c>
      <c r="K97">
        <v>120</v>
      </c>
      <c r="L97">
        <v>11</v>
      </c>
      <c r="M97">
        <v>686</v>
      </c>
      <c r="N97">
        <v>141</v>
      </c>
      <c r="O97">
        <v>21</v>
      </c>
      <c r="P97">
        <v>213</v>
      </c>
      <c r="Q97">
        <v>112</v>
      </c>
      <c r="R97">
        <v>177</v>
      </c>
      <c r="S97">
        <v>56</v>
      </c>
      <c r="T97">
        <v>22</v>
      </c>
      <c r="U97">
        <v>2577</v>
      </c>
      <c r="V97">
        <v>142</v>
      </c>
      <c r="W97">
        <v>279</v>
      </c>
      <c r="X97">
        <v>1</v>
      </c>
      <c r="Y97" s="18">
        <f t="shared" si="6"/>
        <v>10986</v>
      </c>
      <c r="AA97" s="23"/>
      <c r="AC97" s="22">
        <v>20</v>
      </c>
      <c r="AD97" s="70">
        <f>AC97*Y97</f>
        <v>219720</v>
      </c>
      <c r="AF97" s="70">
        <f>$AC97*B97</f>
        <v>51220</v>
      </c>
      <c r="AG97" s="70">
        <f>$AC97*D97</f>
        <v>22000</v>
      </c>
      <c r="AH97" s="70">
        <f>$AC97*H97</f>
        <v>34240</v>
      </c>
      <c r="AI97" s="70">
        <f>$AC97*U97</f>
        <v>51540</v>
      </c>
    </row>
    <row r="98" spans="1:35" ht="12.75">
      <c r="A98" t="s">
        <v>205</v>
      </c>
      <c r="B98">
        <v>2260</v>
      </c>
      <c r="C98">
        <v>5</v>
      </c>
      <c r="D98">
        <v>1095</v>
      </c>
      <c r="E98">
        <v>127</v>
      </c>
      <c r="F98">
        <v>501</v>
      </c>
      <c r="G98">
        <v>15</v>
      </c>
      <c r="H98">
        <v>722</v>
      </c>
      <c r="I98">
        <v>19</v>
      </c>
      <c r="J98">
        <v>26</v>
      </c>
      <c r="K98">
        <v>156</v>
      </c>
      <c r="L98">
        <v>3</v>
      </c>
      <c r="M98">
        <v>167</v>
      </c>
      <c r="N98">
        <v>45</v>
      </c>
      <c r="O98">
        <v>7</v>
      </c>
      <c r="P98">
        <v>70</v>
      </c>
      <c r="Q98">
        <v>48</v>
      </c>
      <c r="R98">
        <v>36</v>
      </c>
      <c r="S98">
        <v>32</v>
      </c>
      <c r="T98">
        <v>5</v>
      </c>
      <c r="U98">
        <v>2140</v>
      </c>
      <c r="V98">
        <v>47</v>
      </c>
      <c r="W98">
        <v>152</v>
      </c>
      <c r="X98">
        <v>1</v>
      </c>
      <c r="Y98" s="18">
        <f t="shared" si="6"/>
        <v>7679</v>
      </c>
      <c r="Z98" s="34"/>
      <c r="AA98" s="23"/>
      <c r="AC98">
        <v>27.5</v>
      </c>
      <c r="AD98" s="70">
        <f aca="true" t="shared" si="7" ref="AD98:AD116">AC98*Y98</f>
        <v>211172.5</v>
      </c>
      <c r="AF98" s="70">
        <f aca="true" t="shared" si="8" ref="AF98:AF116">$AC98*B98</f>
        <v>62150</v>
      </c>
      <c r="AG98" s="70">
        <f aca="true" t="shared" si="9" ref="AG98:AG116">$AC98*D98</f>
        <v>30112.5</v>
      </c>
      <c r="AH98" s="70">
        <f aca="true" t="shared" si="10" ref="AH98:AH116">$AC98*H98</f>
        <v>19855</v>
      </c>
      <c r="AI98" s="70">
        <f aca="true" t="shared" si="11" ref="AI98:AI116">$AC98*U98</f>
        <v>58850</v>
      </c>
    </row>
    <row r="99" spans="1:35" ht="12.75">
      <c r="A99" t="s">
        <v>206</v>
      </c>
      <c r="B99">
        <v>1576</v>
      </c>
      <c r="C99">
        <v>3</v>
      </c>
      <c r="D99">
        <v>672</v>
      </c>
      <c r="E99">
        <v>95</v>
      </c>
      <c r="F99">
        <v>400</v>
      </c>
      <c r="G99">
        <v>5</v>
      </c>
      <c r="H99">
        <v>324</v>
      </c>
      <c r="I99">
        <v>13</v>
      </c>
      <c r="J99">
        <v>10</v>
      </c>
      <c r="K99">
        <v>119</v>
      </c>
      <c r="L99">
        <v>2</v>
      </c>
      <c r="M99">
        <v>79</v>
      </c>
      <c r="N99">
        <v>32</v>
      </c>
      <c r="O99">
        <v>3</v>
      </c>
      <c r="P99">
        <v>38</v>
      </c>
      <c r="Q99">
        <v>71</v>
      </c>
      <c r="R99">
        <v>23</v>
      </c>
      <c r="S99">
        <v>21</v>
      </c>
      <c r="T99">
        <v>3</v>
      </c>
      <c r="U99">
        <v>1194</v>
      </c>
      <c r="V99">
        <v>31</v>
      </c>
      <c r="W99">
        <v>156</v>
      </c>
      <c r="Y99" s="18">
        <f t="shared" si="6"/>
        <v>4870</v>
      </c>
      <c r="Z99" s="23"/>
      <c r="AA99" s="23"/>
      <c r="AC99">
        <v>32.5</v>
      </c>
      <c r="AD99" s="70">
        <f t="shared" si="7"/>
        <v>158275</v>
      </c>
      <c r="AF99" s="70">
        <f t="shared" si="8"/>
        <v>51220</v>
      </c>
      <c r="AG99" s="70">
        <f t="shared" si="9"/>
        <v>21840</v>
      </c>
      <c r="AH99" s="70">
        <f t="shared" si="10"/>
        <v>10530</v>
      </c>
      <c r="AI99" s="70">
        <f t="shared" si="11"/>
        <v>38805</v>
      </c>
    </row>
    <row r="100" spans="1:35" ht="12.75">
      <c r="A100" t="s">
        <v>207</v>
      </c>
      <c r="B100">
        <v>1607</v>
      </c>
      <c r="C100">
        <v>1</v>
      </c>
      <c r="D100">
        <v>813</v>
      </c>
      <c r="E100">
        <v>106</v>
      </c>
      <c r="F100">
        <v>176</v>
      </c>
      <c r="G100">
        <v>4</v>
      </c>
      <c r="H100">
        <v>203</v>
      </c>
      <c r="I100">
        <v>9</v>
      </c>
      <c r="J100">
        <v>20</v>
      </c>
      <c r="K100">
        <v>194</v>
      </c>
      <c r="M100">
        <v>37</v>
      </c>
      <c r="N100">
        <v>9</v>
      </c>
      <c r="O100">
        <v>2</v>
      </c>
      <c r="P100">
        <v>22</v>
      </c>
      <c r="Q100">
        <v>13</v>
      </c>
      <c r="R100">
        <v>13</v>
      </c>
      <c r="S100">
        <v>16</v>
      </c>
      <c r="T100">
        <v>4</v>
      </c>
      <c r="U100">
        <v>980</v>
      </c>
      <c r="V100">
        <v>21</v>
      </c>
      <c r="W100">
        <v>100</v>
      </c>
      <c r="X100">
        <v>1</v>
      </c>
      <c r="Y100" s="18">
        <f t="shared" si="6"/>
        <v>4351</v>
      </c>
      <c r="Z100" s="34"/>
      <c r="AA100" s="23"/>
      <c r="AC100">
        <v>37.5</v>
      </c>
      <c r="AD100" s="70">
        <f t="shared" si="7"/>
        <v>163162.5</v>
      </c>
      <c r="AF100" s="70">
        <f t="shared" si="8"/>
        <v>60262.5</v>
      </c>
      <c r="AG100" s="70">
        <f t="shared" si="9"/>
        <v>30487.5</v>
      </c>
      <c r="AH100" s="70">
        <f t="shared" si="10"/>
        <v>7612.5</v>
      </c>
      <c r="AI100" s="70">
        <f t="shared" si="11"/>
        <v>36750</v>
      </c>
    </row>
    <row r="101" spans="1:35" ht="12.75">
      <c r="A101" t="s">
        <v>208</v>
      </c>
      <c r="B101">
        <v>1447</v>
      </c>
      <c r="C101">
        <v>1</v>
      </c>
      <c r="D101">
        <v>788</v>
      </c>
      <c r="E101">
        <v>63</v>
      </c>
      <c r="F101">
        <v>88</v>
      </c>
      <c r="G101">
        <v>2</v>
      </c>
      <c r="H101">
        <v>134</v>
      </c>
      <c r="I101">
        <v>3</v>
      </c>
      <c r="J101">
        <v>11</v>
      </c>
      <c r="K101">
        <v>244</v>
      </c>
      <c r="M101">
        <v>26</v>
      </c>
      <c r="N101">
        <v>10</v>
      </c>
      <c r="O101">
        <v>3</v>
      </c>
      <c r="P101">
        <v>13</v>
      </c>
      <c r="Q101">
        <v>34</v>
      </c>
      <c r="R101">
        <v>9</v>
      </c>
      <c r="S101">
        <v>20</v>
      </c>
      <c r="T101">
        <v>3</v>
      </c>
      <c r="U101">
        <v>738</v>
      </c>
      <c r="V101">
        <v>24</v>
      </c>
      <c r="W101">
        <v>46</v>
      </c>
      <c r="Y101" s="18">
        <f t="shared" si="6"/>
        <v>3707</v>
      </c>
      <c r="Z101" s="23"/>
      <c r="AA101" s="23"/>
      <c r="AC101">
        <v>45</v>
      </c>
      <c r="AD101" s="70">
        <f t="shared" si="7"/>
        <v>166815</v>
      </c>
      <c r="AF101" s="70">
        <f t="shared" si="8"/>
        <v>65115</v>
      </c>
      <c r="AG101" s="70">
        <f t="shared" si="9"/>
        <v>35460</v>
      </c>
      <c r="AH101" s="70">
        <f t="shared" si="10"/>
        <v>6030</v>
      </c>
      <c r="AI101" s="70">
        <f t="shared" si="11"/>
        <v>33210</v>
      </c>
    </row>
    <row r="102" spans="1:35" ht="12.75">
      <c r="A102" t="s">
        <v>209</v>
      </c>
      <c r="B102">
        <v>579</v>
      </c>
      <c r="D102">
        <v>297</v>
      </c>
      <c r="E102">
        <v>18</v>
      </c>
      <c r="F102">
        <v>20</v>
      </c>
      <c r="G102">
        <v>3</v>
      </c>
      <c r="H102">
        <v>62</v>
      </c>
      <c r="I102">
        <v>2</v>
      </c>
      <c r="J102">
        <v>13</v>
      </c>
      <c r="K102">
        <v>145</v>
      </c>
      <c r="M102">
        <v>15</v>
      </c>
      <c r="N102">
        <v>1</v>
      </c>
      <c r="O102">
        <v>2</v>
      </c>
      <c r="P102">
        <v>4</v>
      </c>
      <c r="Q102">
        <v>15</v>
      </c>
      <c r="R102">
        <v>7</v>
      </c>
      <c r="S102">
        <v>27</v>
      </c>
      <c r="T102">
        <v>1</v>
      </c>
      <c r="U102">
        <v>257</v>
      </c>
      <c r="V102">
        <v>7</v>
      </c>
      <c r="W102">
        <v>22</v>
      </c>
      <c r="Y102" s="18">
        <f t="shared" si="6"/>
        <v>1497</v>
      </c>
      <c r="Z102" s="23"/>
      <c r="AA102" s="23"/>
      <c r="AB102" s="28"/>
      <c r="AC102" s="22">
        <v>65</v>
      </c>
      <c r="AD102" s="67">
        <f t="shared" si="7"/>
        <v>97305</v>
      </c>
      <c r="AF102" s="70">
        <f t="shared" si="8"/>
        <v>37635</v>
      </c>
      <c r="AG102" s="70">
        <f t="shared" si="9"/>
        <v>19305</v>
      </c>
      <c r="AH102" s="70">
        <f t="shared" si="10"/>
        <v>4030</v>
      </c>
      <c r="AI102" s="70">
        <f t="shared" si="11"/>
        <v>16705</v>
      </c>
    </row>
    <row r="103" spans="1:35" ht="13.5" thickBot="1">
      <c r="A103" t="s">
        <v>210</v>
      </c>
      <c r="B103">
        <f>SUM(B104:B109)</f>
        <v>23441</v>
      </c>
      <c r="C103">
        <f aca="true" t="shared" si="12" ref="C103:X103">SUM(C104:C109)</f>
        <v>93</v>
      </c>
      <c r="D103">
        <f t="shared" si="12"/>
        <v>12795</v>
      </c>
      <c r="E103">
        <f t="shared" si="12"/>
        <v>796</v>
      </c>
      <c r="F103">
        <f t="shared" si="12"/>
        <v>1406</v>
      </c>
      <c r="G103">
        <f t="shared" si="12"/>
        <v>121</v>
      </c>
      <c r="H103">
        <f t="shared" si="12"/>
        <v>3888</v>
      </c>
      <c r="I103">
        <f t="shared" si="12"/>
        <v>134</v>
      </c>
      <c r="J103">
        <f t="shared" si="12"/>
        <v>650</v>
      </c>
      <c r="K103">
        <f t="shared" si="12"/>
        <v>2381</v>
      </c>
      <c r="L103">
        <f t="shared" si="12"/>
        <v>59</v>
      </c>
      <c r="M103">
        <f t="shared" si="12"/>
        <v>2495</v>
      </c>
      <c r="N103">
        <f t="shared" si="12"/>
        <v>1110</v>
      </c>
      <c r="O103">
        <f t="shared" si="12"/>
        <v>190</v>
      </c>
      <c r="P103">
        <f t="shared" si="12"/>
        <v>1112</v>
      </c>
      <c r="Q103">
        <f t="shared" si="12"/>
        <v>978</v>
      </c>
      <c r="R103">
        <f t="shared" si="12"/>
        <v>458</v>
      </c>
      <c r="S103">
        <f t="shared" si="12"/>
        <v>540</v>
      </c>
      <c r="T103">
        <f t="shared" si="12"/>
        <v>89</v>
      </c>
      <c r="U103">
        <f t="shared" si="12"/>
        <v>12783</v>
      </c>
      <c r="V103">
        <f t="shared" si="12"/>
        <v>607</v>
      </c>
      <c r="W103">
        <f t="shared" si="12"/>
        <v>1053</v>
      </c>
      <c r="X103">
        <f t="shared" si="12"/>
        <v>14</v>
      </c>
      <c r="Y103" s="18">
        <f t="shared" si="6"/>
        <v>67193</v>
      </c>
      <c r="AA103" s="23"/>
      <c r="AC103" s="66" t="s">
        <v>473</v>
      </c>
      <c r="AD103" s="71">
        <f>SUM(AD97:AD102)</f>
        <v>1016450</v>
      </c>
      <c r="AF103" s="70"/>
      <c r="AG103" s="70"/>
      <c r="AH103" s="70"/>
      <c r="AI103" s="70"/>
    </row>
    <row r="104" spans="1:35" ht="12.75">
      <c r="A104" t="s">
        <v>204</v>
      </c>
      <c r="B104">
        <v>2428</v>
      </c>
      <c r="C104">
        <v>40</v>
      </c>
      <c r="D104">
        <v>668</v>
      </c>
      <c r="E104">
        <v>102</v>
      </c>
      <c r="F104">
        <v>204</v>
      </c>
      <c r="G104">
        <v>40</v>
      </c>
      <c r="H104">
        <v>580</v>
      </c>
      <c r="I104">
        <v>25</v>
      </c>
      <c r="J104">
        <v>92</v>
      </c>
      <c r="K104">
        <v>83</v>
      </c>
      <c r="L104">
        <v>28</v>
      </c>
      <c r="M104">
        <v>857</v>
      </c>
      <c r="N104">
        <v>572</v>
      </c>
      <c r="O104">
        <v>103</v>
      </c>
      <c r="P104">
        <v>497</v>
      </c>
      <c r="Q104">
        <v>154</v>
      </c>
      <c r="R104">
        <v>173</v>
      </c>
      <c r="S104">
        <v>67</v>
      </c>
      <c r="T104">
        <v>30</v>
      </c>
      <c r="U104">
        <v>1214</v>
      </c>
      <c r="V104">
        <v>128</v>
      </c>
      <c r="W104">
        <v>100</v>
      </c>
      <c r="X104">
        <v>1</v>
      </c>
      <c r="Y104" s="18">
        <f t="shared" si="6"/>
        <v>8186</v>
      </c>
      <c r="AA104" s="23"/>
      <c r="AC104" s="22">
        <v>20</v>
      </c>
      <c r="AD104" s="70">
        <f t="shared" si="7"/>
        <v>163720</v>
      </c>
      <c r="AF104" s="70">
        <f t="shared" si="8"/>
        <v>48560</v>
      </c>
      <c r="AG104" s="70">
        <f t="shared" si="9"/>
        <v>13360</v>
      </c>
      <c r="AH104" s="70">
        <f t="shared" si="10"/>
        <v>11600</v>
      </c>
      <c r="AI104" s="70">
        <f t="shared" si="11"/>
        <v>24280</v>
      </c>
    </row>
    <row r="105" spans="1:35" ht="12.75">
      <c r="A105" t="s">
        <v>205</v>
      </c>
      <c r="B105">
        <v>1599</v>
      </c>
      <c r="C105">
        <v>10</v>
      </c>
      <c r="D105">
        <v>466</v>
      </c>
      <c r="E105">
        <v>54</v>
      </c>
      <c r="F105">
        <v>119</v>
      </c>
      <c r="G105">
        <v>24</v>
      </c>
      <c r="H105">
        <v>320</v>
      </c>
      <c r="I105">
        <v>9</v>
      </c>
      <c r="J105">
        <v>62</v>
      </c>
      <c r="K105">
        <v>112</v>
      </c>
      <c r="L105">
        <v>16</v>
      </c>
      <c r="M105">
        <v>423</v>
      </c>
      <c r="N105">
        <v>255</v>
      </c>
      <c r="O105">
        <v>33</v>
      </c>
      <c r="P105">
        <v>185</v>
      </c>
      <c r="Q105">
        <v>97</v>
      </c>
      <c r="R105">
        <v>81</v>
      </c>
      <c r="S105">
        <v>20</v>
      </c>
      <c r="T105">
        <v>9</v>
      </c>
      <c r="U105">
        <v>760</v>
      </c>
      <c r="V105">
        <v>40</v>
      </c>
      <c r="W105">
        <v>123</v>
      </c>
      <c r="X105">
        <v>1</v>
      </c>
      <c r="Y105" s="18">
        <f t="shared" si="6"/>
        <v>4818</v>
      </c>
      <c r="Z105" s="34"/>
      <c r="AA105" s="23"/>
      <c r="AC105">
        <v>27.5</v>
      </c>
      <c r="AD105" s="70">
        <f t="shared" si="7"/>
        <v>132495</v>
      </c>
      <c r="AF105" s="70">
        <f t="shared" si="8"/>
        <v>43972.5</v>
      </c>
      <c r="AG105" s="70">
        <f t="shared" si="9"/>
        <v>12815</v>
      </c>
      <c r="AH105" s="70">
        <f t="shared" si="10"/>
        <v>8800</v>
      </c>
      <c r="AI105" s="70">
        <f t="shared" si="11"/>
        <v>20900</v>
      </c>
    </row>
    <row r="106" spans="1:35" ht="12.75">
      <c r="A106" t="s">
        <v>206</v>
      </c>
      <c r="B106">
        <v>2547</v>
      </c>
      <c r="C106">
        <v>18</v>
      </c>
      <c r="D106">
        <v>1030</v>
      </c>
      <c r="E106">
        <v>120</v>
      </c>
      <c r="F106">
        <v>398</v>
      </c>
      <c r="G106">
        <v>22</v>
      </c>
      <c r="H106">
        <v>385</v>
      </c>
      <c r="I106">
        <v>29</v>
      </c>
      <c r="J106">
        <v>101</v>
      </c>
      <c r="K106">
        <v>186</v>
      </c>
      <c r="L106">
        <v>6</v>
      </c>
      <c r="M106">
        <v>445</v>
      </c>
      <c r="N106">
        <v>167</v>
      </c>
      <c r="O106">
        <v>41</v>
      </c>
      <c r="P106">
        <v>256</v>
      </c>
      <c r="Q106">
        <v>98</v>
      </c>
      <c r="R106">
        <v>58</v>
      </c>
      <c r="S106">
        <v>34</v>
      </c>
      <c r="T106">
        <v>23</v>
      </c>
      <c r="U106">
        <v>1249</v>
      </c>
      <c r="V106">
        <v>56</v>
      </c>
      <c r="W106">
        <v>171</v>
      </c>
      <c r="X106">
        <v>8</v>
      </c>
      <c r="Y106" s="18">
        <f t="shared" si="6"/>
        <v>7448</v>
      </c>
      <c r="Z106" s="23"/>
      <c r="AA106" s="23"/>
      <c r="AC106">
        <v>32.5</v>
      </c>
      <c r="AD106" s="70">
        <f t="shared" si="7"/>
        <v>242060</v>
      </c>
      <c r="AF106" s="70">
        <f t="shared" si="8"/>
        <v>82777.5</v>
      </c>
      <c r="AG106" s="70">
        <f t="shared" si="9"/>
        <v>33475</v>
      </c>
      <c r="AH106" s="70">
        <f t="shared" si="10"/>
        <v>12512.5</v>
      </c>
      <c r="AI106" s="70">
        <f t="shared" si="11"/>
        <v>40592.5</v>
      </c>
    </row>
    <row r="107" spans="1:35" ht="12.75">
      <c r="A107" t="s">
        <v>207</v>
      </c>
      <c r="B107">
        <v>2882</v>
      </c>
      <c r="C107">
        <v>7</v>
      </c>
      <c r="D107">
        <v>1634</v>
      </c>
      <c r="E107">
        <v>70</v>
      </c>
      <c r="F107">
        <v>183</v>
      </c>
      <c r="G107">
        <v>15</v>
      </c>
      <c r="H107">
        <v>398</v>
      </c>
      <c r="I107">
        <v>14</v>
      </c>
      <c r="J107">
        <v>65</v>
      </c>
      <c r="K107">
        <v>270</v>
      </c>
      <c r="M107">
        <v>173</v>
      </c>
      <c r="N107">
        <v>63</v>
      </c>
      <c r="O107">
        <v>2</v>
      </c>
      <c r="P107">
        <v>38</v>
      </c>
      <c r="Q107">
        <v>84</v>
      </c>
      <c r="R107">
        <v>24</v>
      </c>
      <c r="S107">
        <v>55</v>
      </c>
      <c r="T107">
        <v>5</v>
      </c>
      <c r="U107">
        <v>1726</v>
      </c>
      <c r="V107">
        <v>39</v>
      </c>
      <c r="W107">
        <v>113</v>
      </c>
      <c r="X107">
        <v>2</v>
      </c>
      <c r="Y107" s="18">
        <f t="shared" si="6"/>
        <v>7862</v>
      </c>
      <c r="Z107" s="34"/>
      <c r="AA107" s="23"/>
      <c r="AC107">
        <v>37.5</v>
      </c>
      <c r="AD107" s="70">
        <f t="shared" si="7"/>
        <v>294825</v>
      </c>
      <c r="AF107" s="70">
        <f t="shared" si="8"/>
        <v>108075</v>
      </c>
      <c r="AG107" s="70">
        <f t="shared" si="9"/>
        <v>61275</v>
      </c>
      <c r="AH107" s="70">
        <f t="shared" si="10"/>
        <v>14925</v>
      </c>
      <c r="AI107" s="70">
        <f t="shared" si="11"/>
        <v>64725</v>
      </c>
    </row>
    <row r="108" spans="1:35" ht="12.75">
      <c r="A108" t="s">
        <v>208</v>
      </c>
      <c r="B108">
        <v>6552</v>
      </c>
      <c r="C108">
        <v>9</v>
      </c>
      <c r="D108">
        <v>4179</v>
      </c>
      <c r="E108">
        <v>176</v>
      </c>
      <c r="F108">
        <v>240</v>
      </c>
      <c r="G108">
        <v>17</v>
      </c>
      <c r="H108">
        <v>1008</v>
      </c>
      <c r="I108">
        <v>22</v>
      </c>
      <c r="J108">
        <v>146</v>
      </c>
      <c r="K108">
        <v>727</v>
      </c>
      <c r="L108">
        <v>4</v>
      </c>
      <c r="M108">
        <v>245</v>
      </c>
      <c r="N108">
        <v>30</v>
      </c>
      <c r="O108">
        <v>6</v>
      </c>
      <c r="P108">
        <v>45</v>
      </c>
      <c r="Q108">
        <v>216</v>
      </c>
      <c r="R108">
        <v>26</v>
      </c>
      <c r="S108">
        <v>155</v>
      </c>
      <c r="T108">
        <v>15</v>
      </c>
      <c r="U108">
        <v>3946</v>
      </c>
      <c r="V108">
        <v>147</v>
      </c>
      <c r="W108">
        <v>320</v>
      </c>
      <c r="X108">
        <v>1</v>
      </c>
      <c r="Y108" s="18">
        <f t="shared" si="6"/>
        <v>18232</v>
      </c>
      <c r="Z108" s="23"/>
      <c r="AA108" s="23"/>
      <c r="AC108">
        <v>45</v>
      </c>
      <c r="AD108" s="70">
        <f t="shared" si="7"/>
        <v>820440</v>
      </c>
      <c r="AF108" s="70">
        <f t="shared" si="8"/>
        <v>294840</v>
      </c>
      <c r="AG108" s="70">
        <f t="shared" si="9"/>
        <v>188055</v>
      </c>
      <c r="AH108" s="70">
        <f t="shared" si="10"/>
        <v>45360</v>
      </c>
      <c r="AI108" s="70">
        <f t="shared" si="11"/>
        <v>177570</v>
      </c>
    </row>
    <row r="109" spans="1:35" ht="12.75">
      <c r="A109" t="s">
        <v>209</v>
      </c>
      <c r="B109">
        <v>7433</v>
      </c>
      <c r="C109">
        <v>9</v>
      </c>
      <c r="D109">
        <v>4818</v>
      </c>
      <c r="E109">
        <v>274</v>
      </c>
      <c r="F109">
        <v>262</v>
      </c>
      <c r="G109">
        <v>3</v>
      </c>
      <c r="H109">
        <v>1197</v>
      </c>
      <c r="I109">
        <v>35</v>
      </c>
      <c r="J109">
        <v>184</v>
      </c>
      <c r="K109">
        <v>1003</v>
      </c>
      <c r="L109">
        <v>5</v>
      </c>
      <c r="M109">
        <v>352</v>
      </c>
      <c r="N109">
        <v>23</v>
      </c>
      <c r="O109">
        <v>5</v>
      </c>
      <c r="P109">
        <v>91</v>
      </c>
      <c r="Q109">
        <v>329</v>
      </c>
      <c r="R109">
        <v>96</v>
      </c>
      <c r="S109">
        <v>209</v>
      </c>
      <c r="T109">
        <v>7</v>
      </c>
      <c r="U109">
        <v>3888</v>
      </c>
      <c r="V109">
        <v>197</v>
      </c>
      <c r="W109">
        <v>226</v>
      </c>
      <c r="X109">
        <v>1</v>
      </c>
      <c r="Y109" s="18">
        <f t="shared" si="6"/>
        <v>20647</v>
      </c>
      <c r="Z109" s="23"/>
      <c r="AA109" s="23"/>
      <c r="AB109" s="28"/>
      <c r="AC109" s="22">
        <v>65</v>
      </c>
      <c r="AD109" s="67">
        <f t="shared" si="7"/>
        <v>1342055</v>
      </c>
      <c r="AF109" s="70">
        <f t="shared" si="8"/>
        <v>483145</v>
      </c>
      <c r="AG109" s="70">
        <f t="shared" si="9"/>
        <v>313170</v>
      </c>
      <c r="AH109" s="70">
        <f t="shared" si="10"/>
        <v>77805</v>
      </c>
      <c r="AI109" s="70">
        <f t="shared" si="11"/>
        <v>252720</v>
      </c>
    </row>
    <row r="110" spans="1:35" ht="13.5" thickBot="1">
      <c r="A110" t="s">
        <v>211</v>
      </c>
      <c r="B110">
        <f>SUM(B111:B116)</f>
        <v>991</v>
      </c>
      <c r="C110">
        <f aca="true" t="shared" si="13" ref="C110:X110">SUM(C111:C116)</f>
        <v>40</v>
      </c>
      <c r="D110">
        <f t="shared" si="13"/>
        <v>190</v>
      </c>
      <c r="E110">
        <f t="shared" si="13"/>
        <v>90</v>
      </c>
      <c r="F110">
        <f t="shared" si="13"/>
        <v>136</v>
      </c>
      <c r="G110">
        <f t="shared" si="13"/>
        <v>28</v>
      </c>
      <c r="H110">
        <f t="shared" si="13"/>
        <v>247</v>
      </c>
      <c r="I110">
        <f t="shared" si="13"/>
        <v>5</v>
      </c>
      <c r="J110">
        <f t="shared" si="13"/>
        <v>99</v>
      </c>
      <c r="K110">
        <f t="shared" si="13"/>
        <v>34</v>
      </c>
      <c r="L110">
        <f t="shared" si="13"/>
        <v>37</v>
      </c>
      <c r="M110">
        <f t="shared" si="13"/>
        <v>537</v>
      </c>
      <c r="N110">
        <f t="shared" si="13"/>
        <v>114</v>
      </c>
      <c r="O110">
        <f t="shared" si="13"/>
        <v>39</v>
      </c>
      <c r="P110">
        <f t="shared" si="13"/>
        <v>401</v>
      </c>
      <c r="Q110">
        <f t="shared" si="13"/>
        <v>72</v>
      </c>
      <c r="R110">
        <f t="shared" si="13"/>
        <v>175</v>
      </c>
      <c r="S110">
        <f t="shared" si="13"/>
        <v>13</v>
      </c>
      <c r="T110">
        <f t="shared" si="13"/>
        <v>54</v>
      </c>
      <c r="U110">
        <f t="shared" si="13"/>
        <v>396</v>
      </c>
      <c r="V110">
        <f t="shared" si="13"/>
        <v>45</v>
      </c>
      <c r="W110">
        <f t="shared" si="13"/>
        <v>152</v>
      </c>
      <c r="X110">
        <f t="shared" si="13"/>
        <v>6</v>
      </c>
      <c r="Y110" s="18">
        <f t="shared" si="6"/>
        <v>3901</v>
      </c>
      <c r="AA110" s="23"/>
      <c r="AC110" s="66" t="s">
        <v>473</v>
      </c>
      <c r="AD110" s="71">
        <f>SUM(AD104:AD109)</f>
        <v>2995595</v>
      </c>
      <c r="AF110" s="70"/>
      <c r="AG110" s="70"/>
      <c r="AH110" s="70"/>
      <c r="AI110" s="70"/>
    </row>
    <row r="111" spans="1:35" ht="12.75">
      <c r="A111" t="s">
        <v>204</v>
      </c>
      <c r="B111">
        <v>747</v>
      </c>
      <c r="C111">
        <v>28</v>
      </c>
      <c r="D111">
        <v>102</v>
      </c>
      <c r="E111">
        <v>60</v>
      </c>
      <c r="F111">
        <v>105</v>
      </c>
      <c r="G111">
        <v>16</v>
      </c>
      <c r="H111">
        <v>174</v>
      </c>
      <c r="I111">
        <v>1</v>
      </c>
      <c r="J111">
        <v>88</v>
      </c>
      <c r="K111">
        <v>16</v>
      </c>
      <c r="L111">
        <v>24</v>
      </c>
      <c r="M111">
        <v>463</v>
      </c>
      <c r="N111">
        <v>83</v>
      </c>
      <c r="O111">
        <v>34</v>
      </c>
      <c r="P111">
        <v>373</v>
      </c>
      <c r="Q111">
        <v>56</v>
      </c>
      <c r="R111">
        <v>142</v>
      </c>
      <c r="S111">
        <v>8</v>
      </c>
      <c r="T111">
        <v>33</v>
      </c>
      <c r="U111">
        <v>160</v>
      </c>
      <c r="V111">
        <v>35</v>
      </c>
      <c r="W111">
        <v>126</v>
      </c>
      <c r="X111">
        <v>2</v>
      </c>
      <c r="Y111" s="18">
        <f t="shared" si="6"/>
        <v>2876</v>
      </c>
      <c r="AA111" s="23"/>
      <c r="AB111" s="28"/>
      <c r="AC111" s="22">
        <v>20</v>
      </c>
      <c r="AD111" s="70">
        <f t="shared" si="7"/>
        <v>57520</v>
      </c>
      <c r="AF111" s="70">
        <f t="shared" si="8"/>
        <v>14940</v>
      </c>
      <c r="AG111" s="70">
        <f t="shared" si="9"/>
        <v>2040</v>
      </c>
      <c r="AH111" s="70">
        <f t="shared" si="10"/>
        <v>3480</v>
      </c>
      <c r="AI111" s="70">
        <f t="shared" si="11"/>
        <v>3200</v>
      </c>
    </row>
    <row r="112" spans="1:35" ht="12.75">
      <c r="A112" t="s">
        <v>205</v>
      </c>
      <c r="B112">
        <v>101</v>
      </c>
      <c r="C112">
        <v>8</v>
      </c>
      <c r="D112">
        <v>45</v>
      </c>
      <c r="E112">
        <v>19</v>
      </c>
      <c r="F112">
        <v>17</v>
      </c>
      <c r="G112">
        <v>3</v>
      </c>
      <c r="H112">
        <v>37</v>
      </c>
      <c r="I112">
        <v>2</v>
      </c>
      <c r="J112">
        <v>6</v>
      </c>
      <c r="K112">
        <v>4</v>
      </c>
      <c r="L112">
        <v>7</v>
      </c>
      <c r="M112">
        <v>52</v>
      </c>
      <c r="N112">
        <v>16</v>
      </c>
      <c r="O112">
        <v>2</v>
      </c>
      <c r="P112">
        <v>21</v>
      </c>
      <c r="Q112">
        <v>9</v>
      </c>
      <c r="R112">
        <v>25</v>
      </c>
      <c r="S112">
        <v>2</v>
      </c>
      <c r="T112">
        <v>6</v>
      </c>
      <c r="U112">
        <v>45</v>
      </c>
      <c r="V112">
        <v>4</v>
      </c>
      <c r="W112">
        <v>21</v>
      </c>
      <c r="X112">
        <v>2</v>
      </c>
      <c r="Y112" s="18">
        <f t="shared" si="6"/>
        <v>454</v>
      </c>
      <c r="AA112" s="23"/>
      <c r="AC112">
        <v>27.5</v>
      </c>
      <c r="AD112" s="70">
        <f t="shared" si="7"/>
        <v>12485</v>
      </c>
      <c r="AF112" s="70">
        <f t="shared" si="8"/>
        <v>2777.5</v>
      </c>
      <c r="AG112" s="70">
        <f t="shared" si="9"/>
        <v>1237.5</v>
      </c>
      <c r="AH112" s="70">
        <f t="shared" si="10"/>
        <v>1017.5</v>
      </c>
      <c r="AI112" s="70">
        <f t="shared" si="11"/>
        <v>1237.5</v>
      </c>
    </row>
    <row r="113" spans="1:35" ht="12.75">
      <c r="A113" t="s">
        <v>206</v>
      </c>
      <c r="B113">
        <v>39</v>
      </c>
      <c r="C113">
        <v>1</v>
      </c>
      <c r="D113">
        <v>8</v>
      </c>
      <c r="E113">
        <v>6</v>
      </c>
      <c r="F113">
        <v>9</v>
      </c>
      <c r="G113">
        <v>2</v>
      </c>
      <c r="H113">
        <v>7</v>
      </c>
      <c r="J113">
        <v>2</v>
      </c>
      <c r="K113">
        <v>5</v>
      </c>
      <c r="L113">
        <v>1</v>
      </c>
      <c r="M113">
        <v>11</v>
      </c>
      <c r="N113">
        <v>6</v>
      </c>
      <c r="P113">
        <v>3</v>
      </c>
      <c r="Q113">
        <v>1</v>
      </c>
      <c r="R113">
        <v>3</v>
      </c>
      <c r="S113">
        <v>2</v>
      </c>
      <c r="T113">
        <v>5</v>
      </c>
      <c r="U113">
        <v>75</v>
      </c>
      <c r="V113">
        <v>1</v>
      </c>
      <c r="W113">
        <v>1</v>
      </c>
      <c r="Y113" s="18">
        <f t="shared" si="6"/>
        <v>188</v>
      </c>
      <c r="AA113" s="23"/>
      <c r="AC113">
        <v>32.5</v>
      </c>
      <c r="AD113" s="70">
        <f t="shared" si="7"/>
        <v>6110</v>
      </c>
      <c r="AF113" s="70">
        <f t="shared" si="8"/>
        <v>1267.5</v>
      </c>
      <c r="AG113" s="70">
        <f t="shared" si="9"/>
        <v>260</v>
      </c>
      <c r="AH113" s="70">
        <f t="shared" si="10"/>
        <v>227.5</v>
      </c>
      <c r="AI113" s="70">
        <f t="shared" si="11"/>
        <v>2437.5</v>
      </c>
    </row>
    <row r="114" spans="1:35" ht="12.75">
      <c r="A114" t="s">
        <v>207</v>
      </c>
      <c r="B114">
        <v>32</v>
      </c>
      <c r="D114">
        <v>9</v>
      </c>
      <c r="F114">
        <v>3</v>
      </c>
      <c r="G114">
        <v>3</v>
      </c>
      <c r="H114">
        <v>3</v>
      </c>
      <c r="I114">
        <v>1</v>
      </c>
      <c r="J114">
        <v>2</v>
      </c>
      <c r="K114">
        <v>4</v>
      </c>
      <c r="L114">
        <v>3</v>
      </c>
      <c r="M114">
        <v>7</v>
      </c>
      <c r="N114">
        <v>3</v>
      </c>
      <c r="O114">
        <v>2</v>
      </c>
      <c r="P114">
        <v>1</v>
      </c>
      <c r="Q114">
        <v>5</v>
      </c>
      <c r="R114">
        <v>2</v>
      </c>
      <c r="T114">
        <v>4</v>
      </c>
      <c r="U114">
        <v>70</v>
      </c>
      <c r="V114">
        <v>1</v>
      </c>
      <c r="W114">
        <v>2</v>
      </c>
      <c r="X114">
        <v>2</v>
      </c>
      <c r="Y114" s="18">
        <f t="shared" si="6"/>
        <v>159</v>
      </c>
      <c r="AA114" s="23"/>
      <c r="AC114">
        <v>37.5</v>
      </c>
      <c r="AD114" s="70">
        <f t="shared" si="7"/>
        <v>5962.5</v>
      </c>
      <c r="AF114" s="70">
        <f t="shared" si="8"/>
        <v>1200</v>
      </c>
      <c r="AG114" s="70">
        <f t="shared" si="9"/>
        <v>337.5</v>
      </c>
      <c r="AH114" s="70">
        <f t="shared" si="10"/>
        <v>112.5</v>
      </c>
      <c r="AI114" s="70">
        <f t="shared" si="11"/>
        <v>2625</v>
      </c>
    </row>
    <row r="115" spans="1:35" ht="12.75">
      <c r="A115" t="s">
        <v>208</v>
      </c>
      <c r="B115">
        <v>32</v>
      </c>
      <c r="D115">
        <v>11</v>
      </c>
      <c r="E115">
        <v>1</v>
      </c>
      <c r="G115">
        <v>2</v>
      </c>
      <c r="H115">
        <v>3</v>
      </c>
      <c r="I115">
        <v>1</v>
      </c>
      <c r="J115">
        <v>1</v>
      </c>
      <c r="K115">
        <v>2</v>
      </c>
      <c r="N115">
        <v>2</v>
      </c>
      <c r="P115">
        <v>1</v>
      </c>
      <c r="R115">
        <v>1</v>
      </c>
      <c r="S115">
        <v>1</v>
      </c>
      <c r="T115">
        <v>1</v>
      </c>
      <c r="U115">
        <v>20</v>
      </c>
      <c r="V115">
        <v>2</v>
      </c>
      <c r="Y115" s="18">
        <f t="shared" si="6"/>
        <v>81</v>
      </c>
      <c r="AA115" s="23"/>
      <c r="AC115">
        <v>45</v>
      </c>
      <c r="AD115" s="70">
        <f t="shared" si="7"/>
        <v>3645</v>
      </c>
      <c r="AF115" s="70">
        <f t="shared" si="8"/>
        <v>1440</v>
      </c>
      <c r="AG115" s="70">
        <f t="shared" si="9"/>
        <v>495</v>
      </c>
      <c r="AH115" s="70">
        <f t="shared" si="10"/>
        <v>135</v>
      </c>
      <c r="AI115" s="70">
        <f t="shared" si="11"/>
        <v>900</v>
      </c>
    </row>
    <row r="116" spans="1:35" ht="12.75">
      <c r="A116" t="s">
        <v>209</v>
      </c>
      <c r="B116">
        <v>40</v>
      </c>
      <c r="C116">
        <v>3</v>
      </c>
      <c r="D116">
        <v>15</v>
      </c>
      <c r="E116">
        <v>4</v>
      </c>
      <c r="F116">
        <v>2</v>
      </c>
      <c r="G116">
        <v>2</v>
      </c>
      <c r="H116">
        <v>23</v>
      </c>
      <c r="K116">
        <v>3</v>
      </c>
      <c r="L116">
        <v>2</v>
      </c>
      <c r="M116">
        <v>4</v>
      </c>
      <c r="N116">
        <v>4</v>
      </c>
      <c r="O116">
        <v>1</v>
      </c>
      <c r="P116">
        <v>2</v>
      </c>
      <c r="Q116">
        <v>1</v>
      </c>
      <c r="R116">
        <v>2</v>
      </c>
      <c r="T116">
        <v>5</v>
      </c>
      <c r="U116">
        <v>26</v>
      </c>
      <c r="V116">
        <v>2</v>
      </c>
      <c r="W116">
        <v>2</v>
      </c>
      <c r="Y116" s="18">
        <f t="shared" si="6"/>
        <v>143</v>
      </c>
      <c r="AA116" s="23"/>
      <c r="AC116" s="22">
        <v>65</v>
      </c>
      <c r="AD116" s="67">
        <f t="shared" si="7"/>
        <v>9295</v>
      </c>
      <c r="AF116" s="70">
        <f t="shared" si="8"/>
        <v>2600</v>
      </c>
      <c r="AG116" s="70">
        <f t="shared" si="9"/>
        <v>975</v>
      </c>
      <c r="AH116" s="70">
        <f t="shared" si="10"/>
        <v>1495</v>
      </c>
      <c r="AI116" s="70">
        <f t="shared" si="11"/>
        <v>1690</v>
      </c>
    </row>
    <row r="117" spans="1:35" ht="13.5" thickBot="1">
      <c r="A117" t="s">
        <v>68</v>
      </c>
      <c r="B117">
        <f>B96+B103+B110</f>
        <v>34462</v>
      </c>
      <c r="C117">
        <f aca="true" t="shared" si="14" ref="C117:X117">C96+C103+C110</f>
        <v>161</v>
      </c>
      <c r="D117">
        <f t="shared" si="14"/>
        <v>17750</v>
      </c>
      <c r="E117">
        <f t="shared" si="14"/>
        <v>1450</v>
      </c>
      <c r="F117">
        <f t="shared" si="14"/>
        <v>3441</v>
      </c>
      <c r="G117">
        <f t="shared" si="14"/>
        <v>212</v>
      </c>
      <c r="H117">
        <f t="shared" si="14"/>
        <v>7292</v>
      </c>
      <c r="I117">
        <f t="shared" si="14"/>
        <v>255</v>
      </c>
      <c r="J117">
        <f t="shared" si="14"/>
        <v>893</v>
      </c>
      <c r="K117">
        <f t="shared" si="14"/>
        <v>3393</v>
      </c>
      <c r="L117">
        <f t="shared" si="14"/>
        <v>112</v>
      </c>
      <c r="M117">
        <f t="shared" si="14"/>
        <v>4042</v>
      </c>
      <c r="N117">
        <f t="shared" si="14"/>
        <v>1462</v>
      </c>
      <c r="O117">
        <f t="shared" si="14"/>
        <v>267</v>
      </c>
      <c r="P117">
        <f t="shared" si="14"/>
        <v>1873</v>
      </c>
      <c r="Q117">
        <f t="shared" si="14"/>
        <v>1343</v>
      </c>
      <c r="R117">
        <f t="shared" si="14"/>
        <v>898</v>
      </c>
      <c r="S117">
        <f t="shared" si="14"/>
        <v>725</v>
      </c>
      <c r="T117">
        <f t="shared" si="14"/>
        <v>181</v>
      </c>
      <c r="U117">
        <f t="shared" si="14"/>
        <v>21065</v>
      </c>
      <c r="V117">
        <f t="shared" si="14"/>
        <v>924</v>
      </c>
      <c r="W117">
        <f t="shared" si="14"/>
        <v>1960</v>
      </c>
      <c r="X117">
        <f t="shared" si="14"/>
        <v>23</v>
      </c>
      <c r="Y117" s="18">
        <f t="shared" si="6"/>
        <v>104184</v>
      </c>
      <c r="AA117" s="23"/>
      <c r="AC117" s="66" t="s">
        <v>473</v>
      </c>
      <c r="AD117" s="71">
        <f>SUM(AD111:AD116)</f>
        <v>95017.5</v>
      </c>
      <c r="AF117" s="70"/>
      <c r="AG117" s="70"/>
      <c r="AH117" s="70"/>
      <c r="AI117" s="70"/>
    </row>
    <row r="118" spans="32:35" ht="12.75">
      <c r="AF118" s="70"/>
      <c r="AG118" s="70"/>
      <c r="AH118" s="70"/>
      <c r="AI118" s="70"/>
    </row>
    <row r="119" spans="1:35" ht="12.75">
      <c r="A119" t="s">
        <v>466</v>
      </c>
      <c r="AC119" s="66" t="s">
        <v>481</v>
      </c>
      <c r="AD119" s="22">
        <f>AD103+AD110+AD117</f>
        <v>4107062.5</v>
      </c>
      <c r="AF119" s="70">
        <f>SUM(AF97:AF116)</f>
        <v>1413197.5</v>
      </c>
      <c r="AG119" s="70">
        <f>SUM(AG97:AG116)</f>
        <v>786700</v>
      </c>
      <c r="AH119" s="70">
        <f>SUM(AH97:AH116)</f>
        <v>259767.5</v>
      </c>
      <c r="AI119" s="70">
        <f>SUM(AI97:AI116)</f>
        <v>828737.5</v>
      </c>
    </row>
    <row r="120" spans="32:35" ht="12.75">
      <c r="AF120" s="70"/>
      <c r="AG120" s="70"/>
      <c r="AH120" s="70"/>
      <c r="AI120" s="70"/>
    </row>
    <row r="121" ht="12.75">
      <c r="A121" t="s">
        <v>308</v>
      </c>
    </row>
    <row r="122" ht="12.75">
      <c r="A122" t="s">
        <v>310</v>
      </c>
    </row>
    <row r="123" ht="12.75">
      <c r="A123" t="s">
        <v>311</v>
      </c>
    </row>
  </sheetData>
  <sheetProtection/>
  <mergeCells count="1">
    <mergeCell ref="AC95:AD95"/>
  </mergeCells>
  <printOptions/>
  <pageMargins left="0.75" right="0.75" top="1" bottom="1" header="0" footer="0"/>
  <pageSetup horizontalDpi="180" verticalDpi="1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zoomScale="90" zoomScaleNormal="90"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5.7109375" style="0" customWidth="1"/>
    <col min="2" max="2" width="11.7109375" style="0" customWidth="1"/>
    <col min="3" max="24" width="10.7109375" style="0" customWidth="1"/>
    <col min="25" max="25" width="11.7109375" style="0" customWidth="1"/>
    <col min="26" max="26" width="14.57421875" style="0" bestFit="1" customWidth="1"/>
    <col min="27" max="27" width="13.421875" style="0" bestFit="1" customWidth="1"/>
  </cols>
  <sheetData>
    <row r="1" spans="1:24" ht="12.75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7" ht="72.75">
      <c r="B2" s="3" t="s">
        <v>0</v>
      </c>
      <c r="C2" s="3" t="s">
        <v>9</v>
      </c>
      <c r="D2" s="3" t="s">
        <v>4</v>
      </c>
      <c r="E2" s="3" t="s">
        <v>3</v>
      </c>
      <c r="F2" s="3" t="s">
        <v>16</v>
      </c>
      <c r="G2" s="3" t="s">
        <v>25</v>
      </c>
      <c r="H2" s="3" t="s">
        <v>2</v>
      </c>
      <c r="I2" s="3" t="s">
        <v>15</v>
      </c>
      <c r="J2" s="3" t="s">
        <v>13</v>
      </c>
      <c r="K2" s="3" t="s">
        <v>17</v>
      </c>
      <c r="L2" s="3" t="s">
        <v>8</v>
      </c>
      <c r="M2" s="3" t="s">
        <v>6</v>
      </c>
      <c r="N2" s="3" t="s">
        <v>14</v>
      </c>
      <c r="O2" s="3" t="s">
        <v>24</v>
      </c>
      <c r="P2" s="3" t="s">
        <v>18</v>
      </c>
      <c r="Q2" s="3" t="s">
        <v>12</v>
      </c>
      <c r="R2" s="3" t="s">
        <v>7</v>
      </c>
      <c r="S2" s="3" t="s">
        <v>5</v>
      </c>
      <c r="T2" s="3" t="s">
        <v>26</v>
      </c>
      <c r="U2" s="3" t="s">
        <v>1</v>
      </c>
      <c r="V2" s="3" t="s">
        <v>99</v>
      </c>
      <c r="W2" s="3" t="s">
        <v>11</v>
      </c>
      <c r="X2" s="3" t="s">
        <v>27</v>
      </c>
      <c r="Y2" s="4" t="s">
        <v>19</v>
      </c>
      <c r="Z2" s="27" t="s">
        <v>402</v>
      </c>
      <c r="AA2" s="21" t="s">
        <v>74</v>
      </c>
    </row>
    <row r="3" spans="1:27" ht="12.75">
      <c r="A3" t="s">
        <v>314</v>
      </c>
      <c r="B3" s="18">
        <v>51973</v>
      </c>
      <c r="C3" s="18"/>
      <c r="D3" s="18">
        <v>15628</v>
      </c>
      <c r="E3" s="18"/>
      <c r="F3" s="18">
        <v>1</v>
      </c>
      <c r="G3" s="18"/>
      <c r="H3" s="18">
        <v>3441</v>
      </c>
      <c r="I3" s="18"/>
      <c r="J3" s="18">
        <v>84</v>
      </c>
      <c r="K3" s="18">
        <v>5209</v>
      </c>
      <c r="L3" s="18"/>
      <c r="M3" s="18"/>
      <c r="N3" s="18">
        <v>161</v>
      </c>
      <c r="O3" s="18">
        <v>83</v>
      </c>
      <c r="P3" s="18">
        <v>184</v>
      </c>
      <c r="Q3" s="18"/>
      <c r="R3" s="18"/>
      <c r="S3" s="18"/>
      <c r="T3" s="18">
        <v>17</v>
      </c>
      <c r="U3" s="18">
        <v>11642</v>
      </c>
      <c r="V3" s="18"/>
      <c r="W3" s="18">
        <v>769</v>
      </c>
      <c r="X3" s="18">
        <v>9</v>
      </c>
      <c r="Y3" s="18">
        <f>SUM(B3:X3)</f>
        <v>89201</v>
      </c>
      <c r="Z3" s="18">
        <v>91812</v>
      </c>
      <c r="AA3" s="18">
        <f>Z3-Y3</f>
        <v>2611</v>
      </c>
    </row>
    <row r="4" spans="1:27" ht="12.75">
      <c r="A4" t="s">
        <v>315</v>
      </c>
      <c r="B4" s="18">
        <v>8649256.3</v>
      </c>
      <c r="C4" s="18"/>
      <c r="D4" s="18">
        <v>1795650.6</v>
      </c>
      <c r="E4" s="18"/>
      <c r="F4" s="18">
        <v>18</v>
      </c>
      <c r="G4" s="18"/>
      <c r="H4" s="18">
        <v>615058.7</v>
      </c>
      <c r="I4" s="18"/>
      <c r="J4" s="18">
        <v>6562.2</v>
      </c>
      <c r="K4" s="18">
        <v>359096.1</v>
      </c>
      <c r="L4" s="18"/>
      <c r="M4" s="18"/>
      <c r="N4" s="18">
        <v>11056.5</v>
      </c>
      <c r="O4" s="18">
        <v>1656</v>
      </c>
      <c r="P4" s="18">
        <v>7159.4</v>
      </c>
      <c r="Q4" s="18"/>
      <c r="R4" s="18"/>
      <c r="S4" s="18"/>
      <c r="T4" s="18">
        <v>863</v>
      </c>
      <c r="U4" s="18">
        <v>1189293</v>
      </c>
      <c r="V4" s="18"/>
      <c r="W4" s="18">
        <v>114953.5</v>
      </c>
      <c r="X4" s="18">
        <v>456</v>
      </c>
      <c r="Y4" s="18">
        <f aca="true" t="shared" si="0" ref="Y4:Y26">SUM(B4:X4)</f>
        <v>12751079.299999999</v>
      </c>
      <c r="Z4" s="18">
        <v>13591588.6</v>
      </c>
      <c r="AA4" s="18">
        <f aca="true" t="shared" si="1" ref="AA4:AA26">Z4-Y4</f>
        <v>840509.3000000007</v>
      </c>
    </row>
    <row r="5" spans="1:27" ht="12.75">
      <c r="A5" t="s">
        <v>316</v>
      </c>
      <c r="B5" s="18">
        <v>80767</v>
      </c>
      <c r="C5" s="18">
        <v>141</v>
      </c>
      <c r="D5" s="18">
        <v>42763</v>
      </c>
      <c r="E5" s="18">
        <v>118</v>
      </c>
      <c r="F5" s="18">
        <v>436</v>
      </c>
      <c r="G5" s="18">
        <v>274</v>
      </c>
      <c r="H5" s="18">
        <v>25545</v>
      </c>
      <c r="I5" s="18">
        <v>360</v>
      </c>
      <c r="J5" s="18">
        <v>2277</v>
      </c>
      <c r="K5" s="18">
        <v>8648</v>
      </c>
      <c r="L5" s="18">
        <v>556</v>
      </c>
      <c r="M5" s="18">
        <v>113</v>
      </c>
      <c r="N5" s="18">
        <v>23103</v>
      </c>
      <c r="O5" s="18">
        <v>2300</v>
      </c>
      <c r="P5" s="18">
        <v>6386</v>
      </c>
      <c r="Q5" s="18">
        <v>24</v>
      </c>
      <c r="R5" s="18">
        <v>11</v>
      </c>
      <c r="S5" s="18">
        <v>49</v>
      </c>
      <c r="T5" s="18">
        <v>2433</v>
      </c>
      <c r="U5" s="18">
        <v>45347</v>
      </c>
      <c r="V5" s="18">
        <v>1180</v>
      </c>
      <c r="W5" s="18">
        <v>6182</v>
      </c>
      <c r="X5" s="18">
        <v>226</v>
      </c>
      <c r="Y5" s="18">
        <f t="shared" si="0"/>
        <v>249239</v>
      </c>
      <c r="Z5" s="18">
        <v>310427</v>
      </c>
      <c r="AA5" s="18">
        <f t="shared" si="1"/>
        <v>61188</v>
      </c>
    </row>
    <row r="6" spans="1:27" ht="12.75">
      <c r="A6" t="s">
        <v>337</v>
      </c>
      <c r="B6" s="18">
        <v>13888743.5</v>
      </c>
      <c r="C6" s="18">
        <v>1947</v>
      </c>
      <c r="D6" s="18">
        <v>5097727.5</v>
      </c>
      <c r="E6" s="18">
        <v>7210</v>
      </c>
      <c r="F6" s="18">
        <v>15045.5</v>
      </c>
      <c r="G6" s="18">
        <v>9341</v>
      </c>
      <c r="H6" s="18">
        <v>2854443.83</v>
      </c>
      <c r="I6" s="18">
        <v>11463.2</v>
      </c>
      <c r="J6" s="18">
        <v>394491.8</v>
      </c>
      <c r="K6" s="18">
        <v>1017299.1</v>
      </c>
      <c r="L6" s="18">
        <v>80926.5</v>
      </c>
      <c r="M6" s="18">
        <v>3615</v>
      </c>
      <c r="N6" s="18">
        <v>2210810.2</v>
      </c>
      <c r="O6" s="18">
        <v>296544.3</v>
      </c>
      <c r="P6" s="18">
        <v>940374.8</v>
      </c>
      <c r="Q6" s="18">
        <v>563</v>
      </c>
      <c r="R6" s="18">
        <v>1034</v>
      </c>
      <c r="S6" s="18">
        <v>1435</v>
      </c>
      <c r="T6" s="18">
        <v>142102.1</v>
      </c>
      <c r="U6" s="18">
        <v>4832554</v>
      </c>
      <c r="V6" s="18">
        <v>28477.5</v>
      </c>
      <c r="W6" s="18">
        <v>1203283.7</v>
      </c>
      <c r="X6" s="18">
        <v>44413</v>
      </c>
      <c r="Y6" s="18">
        <f t="shared" si="0"/>
        <v>33083845.53</v>
      </c>
      <c r="Z6" s="18">
        <v>39234433.3</v>
      </c>
      <c r="AA6" s="18">
        <f t="shared" si="1"/>
        <v>6150587.769999996</v>
      </c>
    </row>
    <row r="7" spans="1:27" ht="12.75">
      <c r="A7" t="s">
        <v>317</v>
      </c>
      <c r="B7" s="18"/>
      <c r="C7" s="18"/>
      <c r="D7" s="18"/>
      <c r="E7" s="18"/>
      <c r="F7" s="18"/>
      <c r="G7" s="18">
        <v>262</v>
      </c>
      <c r="H7" s="18"/>
      <c r="I7" s="18"/>
      <c r="J7" s="18"/>
      <c r="K7" s="18"/>
      <c r="L7" s="18"/>
      <c r="M7" s="18">
        <v>12</v>
      </c>
      <c r="N7" s="18"/>
      <c r="O7" s="18">
        <v>74</v>
      </c>
      <c r="P7" s="18">
        <v>701</v>
      </c>
      <c r="Q7" s="18"/>
      <c r="R7" s="18"/>
      <c r="S7" s="18">
        <v>2</v>
      </c>
      <c r="T7" s="18">
        <v>1083</v>
      </c>
      <c r="U7" s="18"/>
      <c r="V7" s="18"/>
      <c r="W7" s="18"/>
      <c r="X7" s="18">
        <v>53</v>
      </c>
      <c r="Y7" s="18">
        <f t="shared" si="0"/>
        <v>2187</v>
      </c>
      <c r="Z7" s="18">
        <v>4177</v>
      </c>
      <c r="AA7" s="18">
        <f t="shared" si="1"/>
        <v>1990</v>
      </c>
    </row>
    <row r="8" spans="1:27" ht="12.75">
      <c r="A8" t="s">
        <v>320</v>
      </c>
      <c r="B8" s="18"/>
      <c r="C8" s="18"/>
      <c r="D8" s="18"/>
      <c r="E8" s="18"/>
      <c r="F8" s="18"/>
      <c r="G8" s="18">
        <v>7556</v>
      </c>
      <c r="H8" s="18"/>
      <c r="I8" s="18"/>
      <c r="J8" s="18"/>
      <c r="K8" s="18"/>
      <c r="L8" s="18"/>
      <c r="M8" s="18">
        <v>330</v>
      </c>
      <c r="N8" s="18"/>
      <c r="O8" s="18">
        <v>16696</v>
      </c>
      <c r="P8" s="18">
        <v>61516.2</v>
      </c>
      <c r="Q8" s="18"/>
      <c r="R8" s="18"/>
      <c r="S8" s="18">
        <v>40</v>
      </c>
      <c r="T8" s="18">
        <v>277267.8</v>
      </c>
      <c r="U8" s="18"/>
      <c r="V8" s="18"/>
      <c r="W8" s="18"/>
      <c r="X8" s="18">
        <v>62082</v>
      </c>
      <c r="Y8" s="18">
        <f t="shared" si="0"/>
        <v>425488</v>
      </c>
      <c r="Z8" s="18">
        <v>706351.2</v>
      </c>
      <c r="AA8" s="18">
        <f t="shared" si="1"/>
        <v>280863.19999999995</v>
      </c>
    </row>
    <row r="9" spans="1:27" ht="12.75">
      <c r="A9" t="s">
        <v>318</v>
      </c>
      <c r="B9" s="18">
        <v>26839</v>
      </c>
      <c r="C9" s="18">
        <v>28</v>
      </c>
      <c r="D9" s="18">
        <v>17624</v>
      </c>
      <c r="E9" s="18">
        <v>6</v>
      </c>
      <c r="F9" s="18">
        <v>74</v>
      </c>
      <c r="G9" s="18">
        <v>60</v>
      </c>
      <c r="H9" s="18">
        <v>5838</v>
      </c>
      <c r="I9" s="18">
        <v>89</v>
      </c>
      <c r="J9" s="18">
        <v>701</v>
      </c>
      <c r="K9" s="18">
        <v>1978</v>
      </c>
      <c r="L9" s="18">
        <v>93</v>
      </c>
      <c r="M9" s="18">
        <v>7</v>
      </c>
      <c r="N9" s="18">
        <v>3018</v>
      </c>
      <c r="O9" s="18">
        <v>487</v>
      </c>
      <c r="P9" s="18">
        <v>1622</v>
      </c>
      <c r="Q9" s="18">
        <v>11</v>
      </c>
      <c r="R9" s="18">
        <v>1</v>
      </c>
      <c r="S9" s="18">
        <v>1</v>
      </c>
      <c r="T9" s="18">
        <v>68</v>
      </c>
      <c r="U9" s="18">
        <v>15389</v>
      </c>
      <c r="V9" s="18">
        <v>75</v>
      </c>
      <c r="W9" s="18">
        <v>1817</v>
      </c>
      <c r="X9" s="18">
        <v>8</v>
      </c>
      <c r="Y9" s="18">
        <f t="shared" si="0"/>
        <v>75834</v>
      </c>
      <c r="Z9" s="18">
        <v>87460</v>
      </c>
      <c r="AA9" s="18">
        <f t="shared" si="1"/>
        <v>11626</v>
      </c>
    </row>
    <row r="10" spans="1:27" ht="12.75">
      <c r="A10" t="s">
        <v>319</v>
      </c>
      <c r="B10" s="18">
        <v>3685767.8</v>
      </c>
      <c r="C10" s="18">
        <v>973</v>
      </c>
      <c r="D10" s="18">
        <v>1722759.9</v>
      </c>
      <c r="E10" s="18">
        <v>1248</v>
      </c>
      <c r="F10" s="18">
        <v>2197</v>
      </c>
      <c r="G10" s="18">
        <v>1059</v>
      </c>
      <c r="H10" s="18">
        <v>810359.3</v>
      </c>
      <c r="I10" s="18">
        <v>2773</v>
      </c>
      <c r="J10" s="18">
        <v>120460.6</v>
      </c>
      <c r="K10" s="18">
        <v>226664.7</v>
      </c>
      <c r="L10" s="18">
        <v>14460.5</v>
      </c>
      <c r="M10" s="18">
        <v>277</v>
      </c>
      <c r="N10" s="18">
        <v>363009.3</v>
      </c>
      <c r="O10" s="18">
        <v>40955</v>
      </c>
      <c r="P10" s="18">
        <v>189297.6</v>
      </c>
      <c r="Q10" s="18">
        <v>231</v>
      </c>
      <c r="R10" s="18">
        <v>30</v>
      </c>
      <c r="S10" s="18">
        <v>18</v>
      </c>
      <c r="T10" s="18">
        <v>8866</v>
      </c>
      <c r="U10" s="18">
        <v>1689788</v>
      </c>
      <c r="V10" s="18">
        <v>3010</v>
      </c>
      <c r="W10" s="18">
        <v>323565.5</v>
      </c>
      <c r="X10" s="18">
        <v>906</v>
      </c>
      <c r="Y10" s="18">
        <f t="shared" si="0"/>
        <v>9208676.2</v>
      </c>
      <c r="Z10" s="18">
        <v>10842730.1</v>
      </c>
      <c r="AA10" s="18">
        <f t="shared" si="1"/>
        <v>1634053.9000000004</v>
      </c>
    </row>
    <row r="11" spans="1:27" ht="12.75">
      <c r="A11" t="s">
        <v>321</v>
      </c>
      <c r="B11" s="18">
        <v>14235</v>
      </c>
      <c r="C11" s="18"/>
      <c r="D11" s="18">
        <v>196</v>
      </c>
      <c r="E11" s="18">
        <v>14</v>
      </c>
      <c r="F11" s="18"/>
      <c r="G11" s="18">
        <v>2</v>
      </c>
      <c r="H11" s="18">
        <v>133</v>
      </c>
      <c r="I11" s="18"/>
      <c r="J11" s="18">
        <v>16</v>
      </c>
      <c r="K11" s="18"/>
      <c r="L11" s="18"/>
      <c r="M11" s="18"/>
      <c r="N11" s="18">
        <v>99</v>
      </c>
      <c r="O11" s="18"/>
      <c r="P11" s="18"/>
      <c r="Q11" s="18"/>
      <c r="R11" s="18"/>
      <c r="S11" s="18"/>
      <c r="T11" s="18">
        <v>28</v>
      </c>
      <c r="U11" s="18">
        <v>487</v>
      </c>
      <c r="V11" s="18"/>
      <c r="W11" s="18">
        <v>44</v>
      </c>
      <c r="X11" s="18">
        <v>12</v>
      </c>
      <c r="Y11" s="18">
        <f t="shared" si="0"/>
        <v>15266</v>
      </c>
      <c r="Z11" s="18">
        <v>19975</v>
      </c>
      <c r="AA11" s="18">
        <f t="shared" si="1"/>
        <v>4709</v>
      </c>
    </row>
    <row r="12" spans="1:27" ht="12.75">
      <c r="A12" t="s">
        <v>322</v>
      </c>
      <c r="B12" s="18">
        <v>3803125.8</v>
      </c>
      <c r="C12" s="18"/>
      <c r="D12" s="18">
        <v>87077</v>
      </c>
      <c r="E12" s="18">
        <v>3293</v>
      </c>
      <c r="F12" s="18"/>
      <c r="G12" s="18">
        <v>58</v>
      </c>
      <c r="H12" s="18">
        <v>58674</v>
      </c>
      <c r="I12" s="18"/>
      <c r="J12" s="18">
        <v>1826</v>
      </c>
      <c r="K12" s="18"/>
      <c r="L12" s="18"/>
      <c r="M12" s="18"/>
      <c r="N12" s="18">
        <v>171459.6</v>
      </c>
      <c r="O12" s="18"/>
      <c r="P12" s="18"/>
      <c r="Q12" s="18"/>
      <c r="R12" s="18"/>
      <c r="S12" s="18"/>
      <c r="T12" s="18">
        <v>745.5</v>
      </c>
      <c r="U12" s="18">
        <v>298544</v>
      </c>
      <c r="V12" s="18"/>
      <c r="W12" s="18">
        <v>17980.8</v>
      </c>
      <c r="X12" s="18">
        <v>2194</v>
      </c>
      <c r="Y12" s="18">
        <f t="shared" si="0"/>
        <v>4444977.7</v>
      </c>
      <c r="Z12" s="18">
        <v>6819941.9</v>
      </c>
      <c r="AA12" s="18">
        <f t="shared" si="1"/>
        <v>2374964.2</v>
      </c>
    </row>
    <row r="13" spans="1:27" ht="12.75">
      <c r="A13" t="s">
        <v>323</v>
      </c>
      <c r="B13" s="18">
        <v>2018</v>
      </c>
      <c r="C13" s="18"/>
      <c r="D13" s="18">
        <v>1427</v>
      </c>
      <c r="E13" s="18"/>
      <c r="F13" s="18"/>
      <c r="G13" s="18"/>
      <c r="H13" s="18">
        <v>252</v>
      </c>
      <c r="I13" s="18"/>
      <c r="J13" s="18">
        <v>30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1067</v>
      </c>
      <c r="V13" s="18">
        <v>1</v>
      </c>
      <c r="W13" s="18">
        <v>183</v>
      </c>
      <c r="X13" s="18"/>
      <c r="Y13" s="18">
        <f t="shared" si="0"/>
        <v>4978</v>
      </c>
      <c r="Z13" s="18">
        <v>6190</v>
      </c>
      <c r="AA13" s="18">
        <f t="shared" si="1"/>
        <v>1212</v>
      </c>
    </row>
    <row r="14" spans="1:27" ht="12.75">
      <c r="A14" t="s">
        <v>324</v>
      </c>
      <c r="B14" s="18">
        <v>535102.8</v>
      </c>
      <c r="C14" s="18"/>
      <c r="D14" s="18">
        <v>408410.5</v>
      </c>
      <c r="E14" s="18"/>
      <c r="F14" s="18"/>
      <c r="G14" s="18"/>
      <c r="H14" s="18">
        <v>56616.1</v>
      </c>
      <c r="I14" s="18"/>
      <c r="J14" s="18">
        <v>10067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142428</v>
      </c>
      <c r="V14" s="18">
        <v>50</v>
      </c>
      <c r="W14" s="18">
        <v>44282</v>
      </c>
      <c r="X14" s="18"/>
      <c r="Y14" s="18">
        <f t="shared" si="0"/>
        <v>1196956.4</v>
      </c>
      <c r="Z14" s="18">
        <v>1507375.6</v>
      </c>
      <c r="AA14" s="18">
        <f t="shared" si="1"/>
        <v>310419.2000000002</v>
      </c>
    </row>
    <row r="15" spans="1:27" ht="12.75">
      <c r="A15" t="s">
        <v>325</v>
      </c>
      <c r="B15" s="18">
        <v>410</v>
      </c>
      <c r="C15" s="18"/>
      <c r="D15" s="18">
        <v>121</v>
      </c>
      <c r="E15" s="18"/>
      <c r="F15" s="18"/>
      <c r="G15" s="18"/>
      <c r="H15" s="18">
        <v>135</v>
      </c>
      <c r="I15" s="18"/>
      <c r="J15" s="18"/>
      <c r="K15" s="18"/>
      <c r="L15" s="18"/>
      <c r="M15" s="18"/>
      <c r="N15" s="18">
        <v>50</v>
      </c>
      <c r="O15" s="18"/>
      <c r="P15" s="18"/>
      <c r="Q15" s="18"/>
      <c r="R15" s="18"/>
      <c r="S15" s="18"/>
      <c r="T15" s="18"/>
      <c r="U15" s="18">
        <v>200</v>
      </c>
      <c r="V15" s="18"/>
      <c r="W15" s="18"/>
      <c r="X15" s="18"/>
      <c r="Y15" s="18">
        <f t="shared" si="0"/>
        <v>916</v>
      </c>
      <c r="Z15" s="18">
        <v>1206</v>
      </c>
      <c r="AA15" s="18">
        <f t="shared" si="1"/>
        <v>290</v>
      </c>
    </row>
    <row r="16" spans="1:27" ht="12.75">
      <c r="A16" t="s">
        <v>326</v>
      </c>
      <c r="B16" s="18">
        <v>70534</v>
      </c>
      <c r="C16" s="18"/>
      <c r="D16" s="18">
        <v>6341.9</v>
      </c>
      <c r="E16" s="18"/>
      <c r="F16" s="18"/>
      <c r="G16" s="18"/>
      <c r="H16" s="18">
        <v>13903.1</v>
      </c>
      <c r="I16" s="18"/>
      <c r="J16" s="18"/>
      <c r="K16" s="18"/>
      <c r="L16" s="18"/>
      <c r="M16" s="18"/>
      <c r="N16" s="18">
        <v>2574.8</v>
      </c>
      <c r="O16" s="18"/>
      <c r="P16" s="18"/>
      <c r="Q16" s="18"/>
      <c r="R16" s="18"/>
      <c r="S16" s="18"/>
      <c r="T16" s="18"/>
      <c r="U16" s="18">
        <v>6835</v>
      </c>
      <c r="V16" s="18"/>
      <c r="W16" s="18"/>
      <c r="X16" s="18"/>
      <c r="Y16" s="18">
        <f t="shared" si="0"/>
        <v>100188.8</v>
      </c>
      <c r="Z16" s="18">
        <v>182624</v>
      </c>
      <c r="AA16" s="18">
        <f t="shared" si="1"/>
        <v>82435.2</v>
      </c>
    </row>
    <row r="17" spans="1:27" ht="12.75">
      <c r="A17" t="s">
        <v>327</v>
      </c>
      <c r="B17" s="18">
        <v>61451</v>
      </c>
      <c r="C17" s="18"/>
      <c r="D17" s="18">
        <v>30961</v>
      </c>
      <c r="E17" s="18">
        <v>195</v>
      </c>
      <c r="F17" s="18">
        <v>176</v>
      </c>
      <c r="G17" s="18">
        <v>93</v>
      </c>
      <c r="H17" s="18">
        <v>15688</v>
      </c>
      <c r="I17" s="18">
        <v>200</v>
      </c>
      <c r="J17" s="18">
        <v>86</v>
      </c>
      <c r="K17" s="18">
        <v>9775</v>
      </c>
      <c r="L17" s="18">
        <v>558</v>
      </c>
      <c r="M17" s="18">
        <v>709</v>
      </c>
      <c r="N17" s="18">
        <v>835</v>
      </c>
      <c r="O17" s="18"/>
      <c r="P17" s="18"/>
      <c r="Q17" s="18">
        <v>44</v>
      </c>
      <c r="R17" s="18">
        <v>2</v>
      </c>
      <c r="S17" s="18">
        <v>72</v>
      </c>
      <c r="T17" s="18">
        <v>1256</v>
      </c>
      <c r="U17" s="18"/>
      <c r="V17" s="18">
        <v>712</v>
      </c>
      <c r="W17" s="18"/>
      <c r="X17" s="18">
        <v>174</v>
      </c>
      <c r="Y17" s="18">
        <f t="shared" si="0"/>
        <v>122987</v>
      </c>
      <c r="Z17" s="18">
        <v>171451</v>
      </c>
      <c r="AA17" s="18">
        <f t="shared" si="1"/>
        <v>48464</v>
      </c>
    </row>
    <row r="18" spans="1:27" ht="12.75">
      <c r="A18" t="s">
        <v>328</v>
      </c>
      <c r="B18" s="18">
        <v>11692</v>
      </c>
      <c r="C18" s="18"/>
      <c r="D18" s="18">
        <v>324</v>
      </c>
      <c r="E18" s="18">
        <v>9</v>
      </c>
      <c r="F18" s="18"/>
      <c r="G18" s="18">
        <v>153</v>
      </c>
      <c r="H18" s="18">
        <v>566</v>
      </c>
      <c r="I18" s="18">
        <v>2</v>
      </c>
      <c r="J18" s="18"/>
      <c r="K18" s="18">
        <v>1265</v>
      </c>
      <c r="L18" s="18"/>
      <c r="M18" s="18">
        <v>53</v>
      </c>
      <c r="N18" s="18">
        <v>3</v>
      </c>
      <c r="O18" s="18">
        <v>210</v>
      </c>
      <c r="P18" s="18">
        <v>1552</v>
      </c>
      <c r="Q18" s="18"/>
      <c r="R18" s="18"/>
      <c r="S18" s="18">
        <v>9</v>
      </c>
      <c r="T18" s="18">
        <v>1168</v>
      </c>
      <c r="U18" s="18"/>
      <c r="V18" s="18"/>
      <c r="W18" s="18"/>
      <c r="X18" s="18">
        <v>49</v>
      </c>
      <c r="Y18" s="18">
        <f t="shared" si="0"/>
        <v>17055</v>
      </c>
      <c r="Z18" s="18">
        <v>20670</v>
      </c>
      <c r="AA18" s="18">
        <f t="shared" si="1"/>
        <v>3615</v>
      </c>
    </row>
    <row r="19" spans="1:27" ht="12.75">
      <c r="A19" t="s">
        <v>329</v>
      </c>
      <c r="B19" s="18">
        <v>2446</v>
      </c>
      <c r="C19" s="18"/>
      <c r="D19" s="18">
        <v>2802</v>
      </c>
      <c r="E19" s="18">
        <v>26</v>
      </c>
      <c r="F19" s="18">
        <v>33</v>
      </c>
      <c r="G19" s="18"/>
      <c r="H19" s="18">
        <v>1412</v>
      </c>
      <c r="I19" s="18">
        <v>2</v>
      </c>
      <c r="J19" s="18"/>
      <c r="K19" s="18">
        <v>174</v>
      </c>
      <c r="L19" s="18"/>
      <c r="M19" s="18">
        <v>7</v>
      </c>
      <c r="N19" s="18">
        <v>44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f t="shared" si="0"/>
        <v>6946</v>
      </c>
      <c r="Z19" s="18">
        <v>13830</v>
      </c>
      <c r="AA19" s="18">
        <f t="shared" si="1"/>
        <v>6884</v>
      </c>
    </row>
    <row r="20" spans="1:27" ht="12.75">
      <c r="A20" t="s">
        <v>330</v>
      </c>
      <c r="B20" s="18"/>
      <c r="C20" s="18">
        <v>25</v>
      </c>
      <c r="D20" s="18"/>
      <c r="E20" s="18"/>
      <c r="F20" s="18"/>
      <c r="G20" s="18"/>
      <c r="H20" s="18"/>
      <c r="I20" s="18"/>
      <c r="J20" s="18">
        <v>188</v>
      </c>
      <c r="K20" s="18"/>
      <c r="L20" s="18"/>
      <c r="M20" s="18"/>
      <c r="N20" s="18"/>
      <c r="O20" s="18"/>
      <c r="P20" s="18"/>
      <c r="Q20" s="18">
        <v>161</v>
      </c>
      <c r="R20" s="18"/>
      <c r="S20" s="18"/>
      <c r="T20" s="18"/>
      <c r="U20" s="18"/>
      <c r="V20" s="18">
        <v>30</v>
      </c>
      <c r="W20" s="18"/>
      <c r="X20" s="18"/>
      <c r="Y20" s="18">
        <f t="shared" si="0"/>
        <v>404</v>
      </c>
      <c r="Z20" s="18">
        <v>1480</v>
      </c>
      <c r="AA20" s="18">
        <f t="shared" si="1"/>
        <v>1076</v>
      </c>
    </row>
    <row r="21" spans="1:27" ht="12.75">
      <c r="A21" t="s">
        <v>331</v>
      </c>
      <c r="B21" s="18"/>
      <c r="C21" s="18"/>
      <c r="D21" s="18"/>
      <c r="E21" s="18"/>
      <c r="F21" s="18"/>
      <c r="G21" s="18">
        <v>11</v>
      </c>
      <c r="H21" s="18"/>
      <c r="I21" s="18"/>
      <c r="J21" s="18"/>
      <c r="K21" s="18"/>
      <c r="L21" s="18"/>
      <c r="M21" s="18"/>
      <c r="N21" s="18"/>
      <c r="O21" s="18">
        <v>56</v>
      </c>
      <c r="P21" s="18">
        <v>99</v>
      </c>
      <c r="Q21" s="18"/>
      <c r="R21" s="18"/>
      <c r="S21" s="18"/>
      <c r="T21" s="18">
        <v>2488</v>
      </c>
      <c r="U21" s="18"/>
      <c r="V21" s="18"/>
      <c r="W21" s="18"/>
      <c r="X21" s="18">
        <v>425</v>
      </c>
      <c r="Y21" s="18">
        <f t="shared" si="0"/>
        <v>3079</v>
      </c>
      <c r="Z21" s="18">
        <v>3251</v>
      </c>
      <c r="AA21" s="18">
        <f t="shared" si="1"/>
        <v>172</v>
      </c>
    </row>
    <row r="22" spans="1:27" ht="12.75">
      <c r="A22" t="s">
        <v>332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>
        <v>47</v>
      </c>
      <c r="X22" s="18"/>
      <c r="Y22" s="18">
        <f t="shared" si="0"/>
        <v>47</v>
      </c>
      <c r="Z22" s="18">
        <v>11521</v>
      </c>
      <c r="AA22" s="18">
        <f t="shared" si="1"/>
        <v>11474</v>
      </c>
    </row>
    <row r="23" spans="1:27" ht="12.75">
      <c r="A23" t="s">
        <v>333</v>
      </c>
      <c r="B23" s="35">
        <v>6116</v>
      </c>
      <c r="C23" s="18"/>
      <c r="D23" s="18">
        <v>2873</v>
      </c>
      <c r="E23" s="18"/>
      <c r="F23" s="18">
        <v>6</v>
      </c>
      <c r="G23" s="18"/>
      <c r="H23" s="18"/>
      <c r="I23" s="18">
        <v>1</v>
      </c>
      <c r="J23" s="18">
        <v>17</v>
      </c>
      <c r="K23" s="18"/>
      <c r="L23" s="18"/>
      <c r="M23" s="18">
        <v>2</v>
      </c>
      <c r="N23" s="18">
        <v>43</v>
      </c>
      <c r="O23" s="18"/>
      <c r="P23" s="18"/>
      <c r="Q23" s="18"/>
      <c r="R23" s="18"/>
      <c r="S23" s="18"/>
      <c r="T23" s="18">
        <v>144</v>
      </c>
      <c r="U23" s="18"/>
      <c r="V23" s="18">
        <v>1</v>
      </c>
      <c r="W23" s="18"/>
      <c r="X23" s="18">
        <v>16</v>
      </c>
      <c r="Y23" s="18">
        <f t="shared" si="0"/>
        <v>9219</v>
      </c>
      <c r="Z23" s="18">
        <v>16059</v>
      </c>
      <c r="AA23" s="18">
        <f t="shared" si="1"/>
        <v>6840</v>
      </c>
    </row>
    <row r="24" spans="1:27" ht="12.75">
      <c r="A24" t="s">
        <v>334</v>
      </c>
      <c r="B24" s="18">
        <v>178838</v>
      </c>
      <c r="C24" s="18">
        <v>38</v>
      </c>
      <c r="D24" s="18">
        <v>69317</v>
      </c>
      <c r="E24" s="18">
        <v>33</v>
      </c>
      <c r="F24" s="18">
        <v>22</v>
      </c>
      <c r="G24" s="18">
        <v>7</v>
      </c>
      <c r="H24" s="18">
        <v>29246</v>
      </c>
      <c r="I24" s="18">
        <v>5</v>
      </c>
      <c r="J24" s="18">
        <v>15</v>
      </c>
      <c r="K24" s="18">
        <v>23566</v>
      </c>
      <c r="L24" s="18">
        <v>75</v>
      </c>
      <c r="M24" s="18">
        <v>94</v>
      </c>
      <c r="N24" s="18">
        <v>43</v>
      </c>
      <c r="O24" s="18">
        <v>73</v>
      </c>
      <c r="P24" s="18">
        <v>3188</v>
      </c>
      <c r="Q24" s="18">
        <v>16</v>
      </c>
      <c r="R24" s="18">
        <v>6</v>
      </c>
      <c r="S24" s="18">
        <v>23</v>
      </c>
      <c r="T24" s="18">
        <v>4713</v>
      </c>
      <c r="U24" s="18"/>
      <c r="V24" s="18">
        <v>40</v>
      </c>
      <c r="W24" s="18">
        <v>48</v>
      </c>
      <c r="X24" s="18">
        <v>25</v>
      </c>
      <c r="Y24" s="18">
        <f t="shared" si="0"/>
        <v>309431</v>
      </c>
      <c r="Z24" s="18">
        <v>405430</v>
      </c>
      <c r="AA24" s="18">
        <f t="shared" si="1"/>
        <v>95999</v>
      </c>
    </row>
    <row r="25" spans="1:27" ht="12.75">
      <c r="A25" t="s">
        <v>335</v>
      </c>
      <c r="B25" s="18">
        <v>170665</v>
      </c>
      <c r="C25" s="18">
        <v>57</v>
      </c>
      <c r="D25" s="18">
        <v>59690</v>
      </c>
      <c r="E25" s="18">
        <v>4</v>
      </c>
      <c r="F25" s="18">
        <v>24</v>
      </c>
      <c r="G25" s="18">
        <v>7</v>
      </c>
      <c r="H25" s="18">
        <v>23585</v>
      </c>
      <c r="I25" s="18">
        <v>8</v>
      </c>
      <c r="J25" s="18">
        <v>27</v>
      </c>
      <c r="K25" s="18">
        <v>25330</v>
      </c>
      <c r="L25" s="18">
        <v>196</v>
      </c>
      <c r="M25" s="18">
        <v>113</v>
      </c>
      <c r="N25" s="18">
        <v>93</v>
      </c>
      <c r="O25" s="18">
        <v>97</v>
      </c>
      <c r="P25" s="18"/>
      <c r="Q25" s="18">
        <v>9</v>
      </c>
      <c r="R25" s="18">
        <v>2</v>
      </c>
      <c r="S25" s="18">
        <v>27</v>
      </c>
      <c r="T25" s="18">
        <v>4189</v>
      </c>
      <c r="U25" s="18"/>
      <c r="V25" s="18">
        <v>59</v>
      </c>
      <c r="W25" s="18"/>
      <c r="X25" s="18">
        <v>45</v>
      </c>
      <c r="Y25" s="18">
        <f t="shared" si="0"/>
        <v>284227</v>
      </c>
      <c r="Z25" s="18">
        <v>350952</v>
      </c>
      <c r="AA25" s="18">
        <f t="shared" si="1"/>
        <v>66725</v>
      </c>
    </row>
    <row r="26" spans="1:27" ht="12.75">
      <c r="A26" t="s">
        <v>336</v>
      </c>
      <c r="B26" s="18">
        <v>39398</v>
      </c>
      <c r="C26" s="18">
        <v>547</v>
      </c>
      <c r="D26" s="18">
        <v>34068</v>
      </c>
      <c r="E26" s="18">
        <v>347</v>
      </c>
      <c r="F26" s="18">
        <v>2696</v>
      </c>
      <c r="G26" s="18">
        <v>370</v>
      </c>
      <c r="H26" s="18">
        <v>20950</v>
      </c>
      <c r="I26" s="18">
        <v>2293</v>
      </c>
      <c r="J26" s="18">
        <v>1589</v>
      </c>
      <c r="K26" s="18">
        <v>3285</v>
      </c>
      <c r="L26" s="18">
        <v>2588</v>
      </c>
      <c r="M26" s="18">
        <v>865</v>
      </c>
      <c r="N26" s="18">
        <v>3126</v>
      </c>
      <c r="O26" s="18">
        <v>294</v>
      </c>
      <c r="P26" s="18">
        <v>755</v>
      </c>
      <c r="Q26" s="18">
        <v>836</v>
      </c>
      <c r="R26" s="18">
        <v>188</v>
      </c>
      <c r="S26" s="18">
        <v>389</v>
      </c>
      <c r="T26" s="18">
        <v>5438</v>
      </c>
      <c r="U26" s="18"/>
      <c r="V26" s="18">
        <v>7965</v>
      </c>
      <c r="W26" s="18">
        <v>970</v>
      </c>
      <c r="X26" s="18">
        <v>96</v>
      </c>
      <c r="Y26" s="18">
        <f t="shared" si="0"/>
        <v>129053</v>
      </c>
      <c r="Z26" s="18">
        <v>257316</v>
      </c>
      <c r="AA26" s="18">
        <f t="shared" si="1"/>
        <v>128263</v>
      </c>
    </row>
    <row r="28" spans="1:24" ht="12.75">
      <c r="A28" t="s">
        <v>360</v>
      </c>
      <c r="B28" s="36" t="s">
        <v>385</v>
      </c>
      <c r="C28" s="36" t="s">
        <v>372</v>
      </c>
      <c r="D28" s="36" t="s">
        <v>363</v>
      </c>
      <c r="E28" s="36" t="s">
        <v>367</v>
      </c>
      <c r="F28" s="36"/>
      <c r="G28" s="36" t="s">
        <v>394</v>
      </c>
      <c r="H28" s="36" t="s">
        <v>362</v>
      </c>
      <c r="I28" s="36" t="s">
        <v>361</v>
      </c>
      <c r="J28" s="36" t="s">
        <v>373</v>
      </c>
      <c r="K28" s="36" t="s">
        <v>361</v>
      </c>
      <c r="L28" s="36" t="s">
        <v>375</v>
      </c>
      <c r="M28" s="36" t="s">
        <v>420</v>
      </c>
      <c r="N28" s="36" t="s">
        <v>388</v>
      </c>
      <c r="O28" s="36" t="s">
        <v>393</v>
      </c>
      <c r="P28" s="36" t="s">
        <v>394</v>
      </c>
      <c r="Q28" s="36" t="s">
        <v>397</v>
      </c>
      <c r="R28" s="36" t="s">
        <v>421</v>
      </c>
      <c r="S28" s="36" t="s">
        <v>422</v>
      </c>
      <c r="T28" s="36" t="s">
        <v>424</v>
      </c>
      <c r="U28" s="36" t="s">
        <v>377</v>
      </c>
      <c r="V28" s="37" t="s">
        <v>425</v>
      </c>
      <c r="W28" s="36" t="s">
        <v>401</v>
      </c>
      <c r="X28" s="36" t="s">
        <v>423</v>
      </c>
    </row>
    <row r="29" ht="12.75">
      <c r="A29" t="s">
        <v>338</v>
      </c>
    </row>
    <row r="31" ht="12.75">
      <c r="A31" t="s">
        <v>364</v>
      </c>
    </row>
    <row r="33" spans="17:23" ht="12.75">
      <c r="Q33" s="72" t="s">
        <v>487</v>
      </c>
      <c r="R33" s="29"/>
      <c r="S33" s="29"/>
      <c r="T33" s="29"/>
      <c r="U33" s="29"/>
      <c r="V33" s="29"/>
      <c r="W33" s="29"/>
    </row>
    <row r="34" spans="1:18" ht="12.75">
      <c r="A34" s="1" t="s">
        <v>344</v>
      </c>
      <c r="H34" s="1" t="s">
        <v>348</v>
      </c>
      <c r="Q34" s="29"/>
      <c r="R34" s="29"/>
    </row>
    <row r="35" spans="2:24" ht="12.75">
      <c r="B35" s="24" t="s">
        <v>345</v>
      </c>
      <c r="C35" s="24" t="s">
        <v>349</v>
      </c>
      <c r="D35" s="24" t="s">
        <v>346</v>
      </c>
      <c r="E35" s="24" t="s">
        <v>347</v>
      </c>
      <c r="F35" s="4" t="s">
        <v>68</v>
      </c>
      <c r="J35" s="24" t="s">
        <v>345</v>
      </c>
      <c r="K35" s="24" t="s">
        <v>349</v>
      </c>
      <c r="L35" s="24" t="s">
        <v>346</v>
      </c>
      <c r="M35" s="24" t="s">
        <v>347</v>
      </c>
      <c r="N35" s="4" t="s">
        <v>68</v>
      </c>
      <c r="Q35" s="72" t="s">
        <v>483</v>
      </c>
      <c r="S35" s="31" t="s">
        <v>345</v>
      </c>
      <c r="T35" s="30" t="s">
        <v>349</v>
      </c>
      <c r="U35" s="30" t="s">
        <v>346</v>
      </c>
      <c r="V35" s="30" t="s">
        <v>347</v>
      </c>
      <c r="W35" s="31" t="s">
        <v>68</v>
      </c>
      <c r="X35" s="29" t="s">
        <v>419</v>
      </c>
    </row>
    <row r="36" spans="1:24" ht="12.75">
      <c r="A36" t="s">
        <v>339</v>
      </c>
      <c r="B36" s="18">
        <v>1932</v>
      </c>
      <c r="C36" s="18">
        <v>4059</v>
      </c>
      <c r="D36" s="18">
        <v>14812</v>
      </c>
      <c r="E36" s="18">
        <v>61092</v>
      </c>
      <c r="F36" s="18">
        <f aca="true" t="shared" si="2" ref="F36:F41">SUM(B36:E36)</f>
        <v>81895</v>
      </c>
      <c r="H36" t="s">
        <v>350</v>
      </c>
      <c r="J36" s="18">
        <v>805</v>
      </c>
      <c r="K36" s="18">
        <v>1203</v>
      </c>
      <c r="L36" s="18">
        <v>2734</v>
      </c>
      <c r="M36" s="18">
        <v>9967</v>
      </c>
      <c r="N36" s="18">
        <f>SUM(J36:M36)</f>
        <v>14709</v>
      </c>
      <c r="Q36" s="29" t="s">
        <v>339</v>
      </c>
      <c r="R36" s="29"/>
      <c r="S36" s="32">
        <f>40*B36</f>
        <v>77280</v>
      </c>
      <c r="T36" s="32">
        <f>40*C36</f>
        <v>162360</v>
      </c>
      <c r="U36" s="32">
        <f>40*D36</f>
        <v>592480</v>
      </c>
      <c r="V36" s="32">
        <f>40*E36</f>
        <v>2443680</v>
      </c>
      <c r="W36" s="32">
        <f aca="true" t="shared" si="3" ref="W36:W41">SUM(S36:V36)</f>
        <v>3275800</v>
      </c>
      <c r="X36" s="32">
        <f aca="true" t="shared" si="4" ref="X36:X41">SUM(S36:U36)</f>
        <v>832120</v>
      </c>
    </row>
    <row r="37" spans="1:24" ht="12.75">
      <c r="A37" t="s">
        <v>340</v>
      </c>
      <c r="B37" s="18">
        <v>3937</v>
      </c>
      <c r="C37" s="18">
        <v>6449</v>
      </c>
      <c r="D37" s="18">
        <v>25533</v>
      </c>
      <c r="E37" s="18">
        <v>66648</v>
      </c>
      <c r="F37" s="18">
        <f t="shared" si="2"/>
        <v>102567</v>
      </c>
      <c r="H37" t="s">
        <v>351</v>
      </c>
      <c r="J37" s="18">
        <v>1728</v>
      </c>
      <c r="K37" s="18">
        <v>2445</v>
      </c>
      <c r="L37" s="18">
        <v>3754</v>
      </c>
      <c r="M37" s="18">
        <v>4306</v>
      </c>
      <c r="N37" s="18">
        <f>SUM(J37:M37)</f>
        <v>12233</v>
      </c>
      <c r="Q37" s="29" t="s">
        <v>340</v>
      </c>
      <c r="R37" s="29"/>
      <c r="S37" s="32">
        <f>63*B37</f>
        <v>248031</v>
      </c>
      <c r="T37" s="32">
        <f>63*C37</f>
        <v>406287</v>
      </c>
      <c r="U37" s="32">
        <f>63*D37</f>
        <v>1608579</v>
      </c>
      <c r="V37" s="32">
        <f>63*E37</f>
        <v>4198824</v>
      </c>
      <c r="W37" s="32">
        <f t="shared" si="3"/>
        <v>6461721</v>
      </c>
      <c r="X37" s="32">
        <f t="shared" si="4"/>
        <v>2262897</v>
      </c>
    </row>
    <row r="38" spans="1:24" ht="12.75">
      <c r="A38" t="s">
        <v>341</v>
      </c>
      <c r="B38" s="18">
        <v>9842</v>
      </c>
      <c r="C38" s="18">
        <v>9231</v>
      </c>
      <c r="D38" s="18">
        <v>19770</v>
      </c>
      <c r="E38" s="18">
        <v>15394</v>
      </c>
      <c r="F38" s="18">
        <f t="shared" si="2"/>
        <v>54237</v>
      </c>
      <c r="H38" t="s">
        <v>352</v>
      </c>
      <c r="J38" s="18">
        <v>884</v>
      </c>
      <c r="K38" s="18">
        <v>477</v>
      </c>
      <c r="L38" s="18">
        <v>247</v>
      </c>
      <c r="M38" s="18">
        <v>174</v>
      </c>
      <c r="N38" s="18">
        <f>SUM(J38:M38)</f>
        <v>1782</v>
      </c>
      <c r="Q38" s="29" t="s">
        <v>341</v>
      </c>
      <c r="R38" s="29"/>
      <c r="S38" s="32">
        <f>88*B38</f>
        <v>866096</v>
      </c>
      <c r="T38" s="32">
        <f>88*C38</f>
        <v>812328</v>
      </c>
      <c r="U38" s="32">
        <f>88*D38</f>
        <v>1739760</v>
      </c>
      <c r="V38" s="32">
        <f>88*E38</f>
        <v>1354672</v>
      </c>
      <c r="W38" s="32">
        <f t="shared" si="3"/>
        <v>4772856</v>
      </c>
      <c r="X38" s="32">
        <f t="shared" si="4"/>
        <v>3418184</v>
      </c>
    </row>
    <row r="39" spans="1:24" ht="12.75">
      <c r="A39" t="s">
        <v>342</v>
      </c>
      <c r="B39" s="18">
        <v>7351</v>
      </c>
      <c r="C39" s="18">
        <v>5015</v>
      </c>
      <c r="D39" s="18">
        <v>5852</v>
      </c>
      <c r="E39" s="18">
        <v>2616</v>
      </c>
      <c r="F39" s="18">
        <f t="shared" si="2"/>
        <v>20834</v>
      </c>
      <c r="H39" t="s">
        <v>353</v>
      </c>
      <c r="J39" s="18">
        <v>85</v>
      </c>
      <c r="K39" s="18">
        <v>76</v>
      </c>
      <c r="L39" s="18">
        <v>37</v>
      </c>
      <c r="M39" s="18">
        <v>50</v>
      </c>
      <c r="N39" s="18">
        <f>SUM(J39:M39)</f>
        <v>248</v>
      </c>
      <c r="Q39" s="29" t="s">
        <v>342</v>
      </c>
      <c r="R39" s="29"/>
      <c r="S39" s="32">
        <f>120*B39</f>
        <v>882120</v>
      </c>
      <c r="T39" s="32">
        <f>120*C39</f>
        <v>601800</v>
      </c>
      <c r="U39" s="32">
        <f>120*D39</f>
        <v>702240</v>
      </c>
      <c r="V39" s="32">
        <f>120*E39</f>
        <v>313920</v>
      </c>
      <c r="W39" s="32">
        <f t="shared" si="3"/>
        <v>2500080</v>
      </c>
      <c r="X39" s="32">
        <f t="shared" si="4"/>
        <v>2186160</v>
      </c>
    </row>
    <row r="40" spans="1:24" ht="12.75">
      <c r="A40" t="s">
        <v>343</v>
      </c>
      <c r="B40" s="18">
        <v>4451</v>
      </c>
      <c r="C40" s="18">
        <v>2363</v>
      </c>
      <c r="D40" s="18">
        <v>813</v>
      </c>
      <c r="E40" s="18">
        <v>622</v>
      </c>
      <c r="F40" s="18">
        <f t="shared" si="2"/>
        <v>8249</v>
      </c>
      <c r="H40" t="s">
        <v>68</v>
      </c>
      <c r="J40" s="18">
        <f>SUM(J36:J39)</f>
        <v>3502</v>
      </c>
      <c r="K40" s="18">
        <f>SUM(K36:K39)</f>
        <v>4201</v>
      </c>
      <c r="L40" s="18">
        <f>SUM(L36:L39)</f>
        <v>6772</v>
      </c>
      <c r="M40" s="18">
        <f>SUM(M36:M39)</f>
        <v>14497</v>
      </c>
      <c r="N40" s="18">
        <f>SUM(J40:M40)</f>
        <v>28972</v>
      </c>
      <c r="Q40" s="29" t="s">
        <v>343</v>
      </c>
      <c r="R40" s="29"/>
      <c r="S40" s="32">
        <f>200*B40</f>
        <v>890200</v>
      </c>
      <c r="T40" s="32">
        <f>200*C40</f>
        <v>472600</v>
      </c>
      <c r="U40" s="32">
        <f>200*D40</f>
        <v>162600</v>
      </c>
      <c r="V40" s="32">
        <f>200*E40</f>
        <v>124400</v>
      </c>
      <c r="W40" s="32">
        <f t="shared" si="3"/>
        <v>1649800</v>
      </c>
      <c r="X40" s="32">
        <f t="shared" si="4"/>
        <v>1525400</v>
      </c>
    </row>
    <row r="41" spans="1:24" ht="12.75">
      <c r="A41" t="s">
        <v>68</v>
      </c>
      <c r="B41" s="18">
        <f>SUM(B36:B40)</f>
        <v>27513</v>
      </c>
      <c r="C41" s="18">
        <f>SUM(C36:C40)</f>
        <v>27117</v>
      </c>
      <c r="D41" s="18">
        <f>SUM(D36:D40)</f>
        <v>66780</v>
      </c>
      <c r="E41" s="18">
        <f>SUM(E36:E40)</f>
        <v>146372</v>
      </c>
      <c r="F41" s="18">
        <f t="shared" si="2"/>
        <v>267782</v>
      </c>
      <c r="Q41" s="29" t="s">
        <v>68</v>
      </c>
      <c r="R41" s="29"/>
      <c r="S41" s="32">
        <f>SUM(S36:S40)</f>
        <v>2963727</v>
      </c>
      <c r="T41" s="32">
        <f>SUM(T36:T40)</f>
        <v>2455375</v>
      </c>
      <c r="U41" s="32">
        <f>SUM(U36:U40)</f>
        <v>4805659</v>
      </c>
      <c r="V41" s="32">
        <f>SUM(V36:V40)</f>
        <v>8435496</v>
      </c>
      <c r="W41" s="32">
        <f t="shared" si="3"/>
        <v>18660257</v>
      </c>
      <c r="X41" s="32">
        <f t="shared" si="4"/>
        <v>10224761</v>
      </c>
    </row>
    <row r="42" spans="2:24" ht="12.75">
      <c r="B42" s="18"/>
      <c r="C42" s="18"/>
      <c r="D42" s="18"/>
      <c r="E42" s="18"/>
      <c r="F42" s="18"/>
      <c r="Q42" s="29" t="s">
        <v>467</v>
      </c>
      <c r="R42" s="29"/>
      <c r="S42" s="33">
        <f>S41/B41</f>
        <v>107.72096826954531</v>
      </c>
      <c r="T42" s="33">
        <f>T41/C41</f>
        <v>90.54744256370543</v>
      </c>
      <c r="U42" s="33">
        <f>U41/D41</f>
        <v>71.96254866726565</v>
      </c>
      <c r="V42" s="33">
        <f>V41/E41</f>
        <v>57.63053042931708</v>
      </c>
      <c r="W42" s="33">
        <f>W41/F41</f>
        <v>69.6845082940601</v>
      </c>
      <c r="X42" s="33">
        <f>X41/SUM(B41:D41)</f>
        <v>84.21679433325097</v>
      </c>
    </row>
    <row r="43" spans="1:23" ht="12.75">
      <c r="A43" s="1" t="s">
        <v>386</v>
      </c>
      <c r="H43" s="1" t="s">
        <v>387</v>
      </c>
      <c r="Q43" s="29"/>
      <c r="R43" s="29"/>
      <c r="S43" s="29"/>
      <c r="T43" s="29"/>
      <c r="U43" s="29"/>
      <c r="V43" s="29"/>
      <c r="W43" s="29"/>
    </row>
    <row r="44" spans="2:24" ht="12.75">
      <c r="B44" s="24" t="s">
        <v>345</v>
      </c>
      <c r="C44" s="24" t="s">
        <v>349</v>
      </c>
      <c r="D44" s="24" t="s">
        <v>346</v>
      </c>
      <c r="E44" s="24" t="s">
        <v>347</v>
      </c>
      <c r="F44" s="4" t="s">
        <v>68</v>
      </c>
      <c r="J44" s="24" t="s">
        <v>345</v>
      </c>
      <c r="K44" s="24" t="s">
        <v>349</v>
      </c>
      <c r="L44" s="24" t="s">
        <v>346</v>
      </c>
      <c r="M44" s="24" t="s">
        <v>347</v>
      </c>
      <c r="N44" s="4" t="s">
        <v>68</v>
      </c>
      <c r="Q44" s="72" t="s">
        <v>482</v>
      </c>
      <c r="R44" s="29"/>
      <c r="S44" s="31" t="s">
        <v>345</v>
      </c>
      <c r="T44" s="30" t="s">
        <v>349</v>
      </c>
      <c r="U44" s="30" t="s">
        <v>346</v>
      </c>
      <c r="V44" s="30" t="s">
        <v>347</v>
      </c>
      <c r="W44" s="31" t="s">
        <v>68</v>
      </c>
      <c r="X44" s="29" t="s">
        <v>419</v>
      </c>
    </row>
    <row r="45" spans="1:24" ht="12.75">
      <c r="A45" t="s">
        <v>339</v>
      </c>
      <c r="B45" s="18">
        <v>308</v>
      </c>
      <c r="C45" s="18">
        <v>767</v>
      </c>
      <c r="D45" s="18">
        <v>1955</v>
      </c>
      <c r="E45" s="18">
        <v>13472</v>
      </c>
      <c r="F45" s="18">
        <f aca="true" t="shared" si="5" ref="F45:F50">SUM(B45:E45)</f>
        <v>16502</v>
      </c>
      <c r="H45" t="s">
        <v>350</v>
      </c>
      <c r="J45" s="18">
        <v>97</v>
      </c>
      <c r="K45" s="18">
        <v>288</v>
      </c>
      <c r="L45" s="18">
        <v>877</v>
      </c>
      <c r="M45" s="18">
        <v>4402</v>
      </c>
      <c r="N45" s="18">
        <f>SUM(J45:M45)</f>
        <v>5664</v>
      </c>
      <c r="Q45" s="29" t="s">
        <v>339</v>
      </c>
      <c r="R45" s="29"/>
      <c r="S45" s="32">
        <f>40*B45</f>
        <v>12320</v>
      </c>
      <c r="T45" s="32">
        <f>40*C45</f>
        <v>30680</v>
      </c>
      <c r="U45" s="32">
        <f>40*D45</f>
        <v>78200</v>
      </c>
      <c r="V45" s="32">
        <f>40*E45</f>
        <v>538880</v>
      </c>
      <c r="W45" s="32">
        <f aca="true" t="shared" si="6" ref="W45:W50">SUM(S45:V45)</f>
        <v>660080</v>
      </c>
      <c r="X45" s="32">
        <f aca="true" t="shared" si="7" ref="X45:X50">SUM(S45:U45)</f>
        <v>121200</v>
      </c>
    </row>
    <row r="46" spans="1:24" ht="12.75">
      <c r="A46" t="s">
        <v>340</v>
      </c>
      <c r="B46" s="18">
        <v>739</v>
      </c>
      <c r="C46" s="18">
        <v>1864</v>
      </c>
      <c r="D46" s="18">
        <v>6143</v>
      </c>
      <c r="E46" s="18">
        <v>18558</v>
      </c>
      <c r="F46" s="18">
        <f t="shared" si="5"/>
        <v>27304</v>
      </c>
      <c r="H46" t="s">
        <v>351</v>
      </c>
      <c r="J46" s="18">
        <v>533</v>
      </c>
      <c r="K46" s="18">
        <v>1044</v>
      </c>
      <c r="L46" s="18">
        <v>1500</v>
      </c>
      <c r="M46" s="18">
        <v>2059</v>
      </c>
      <c r="N46" s="18">
        <f>SUM(J46:M46)</f>
        <v>5136</v>
      </c>
      <c r="Q46" s="29" t="s">
        <v>340</v>
      </c>
      <c r="R46" s="29"/>
      <c r="S46" s="32">
        <f>63*B46</f>
        <v>46557</v>
      </c>
      <c r="T46" s="32">
        <f>63*C46</f>
        <v>117432</v>
      </c>
      <c r="U46" s="32">
        <f>63*D46</f>
        <v>387009</v>
      </c>
      <c r="V46" s="32">
        <f>63*E46</f>
        <v>1169154</v>
      </c>
      <c r="W46" s="32">
        <f t="shared" si="6"/>
        <v>1720152</v>
      </c>
      <c r="X46" s="32">
        <f t="shared" si="7"/>
        <v>550998</v>
      </c>
    </row>
    <row r="47" spans="1:24" ht="12.75">
      <c r="A47" t="s">
        <v>341</v>
      </c>
      <c r="B47" s="18">
        <v>2632</v>
      </c>
      <c r="C47" s="18">
        <v>3397</v>
      </c>
      <c r="D47" s="18">
        <v>6397</v>
      </c>
      <c r="E47" s="18">
        <v>4923</v>
      </c>
      <c r="F47" s="18">
        <f t="shared" si="5"/>
        <v>17349</v>
      </c>
      <c r="H47" t="s">
        <v>352</v>
      </c>
      <c r="J47" s="18">
        <v>313</v>
      </c>
      <c r="K47" s="18">
        <v>236</v>
      </c>
      <c r="L47" s="18">
        <v>94</v>
      </c>
      <c r="M47" s="18">
        <v>87</v>
      </c>
      <c r="N47" s="18">
        <f>SUM(J47:M47)</f>
        <v>730</v>
      </c>
      <c r="Q47" s="29" t="s">
        <v>341</v>
      </c>
      <c r="R47" s="29"/>
      <c r="S47" s="32">
        <f>88*B47</f>
        <v>231616</v>
      </c>
      <c r="T47" s="32">
        <f>88*C47</f>
        <v>298936</v>
      </c>
      <c r="U47" s="32">
        <f>88*D47</f>
        <v>562936</v>
      </c>
      <c r="V47" s="32">
        <f>88*E47</f>
        <v>433224</v>
      </c>
      <c r="W47" s="32">
        <f t="shared" si="6"/>
        <v>1526712</v>
      </c>
      <c r="X47" s="32">
        <f t="shared" si="7"/>
        <v>1093488</v>
      </c>
    </row>
    <row r="48" spans="1:24" ht="12.75">
      <c r="A48" t="s">
        <v>342</v>
      </c>
      <c r="B48" s="18">
        <v>2329</v>
      </c>
      <c r="C48" s="18">
        <v>1991</v>
      </c>
      <c r="D48" s="18">
        <v>1816</v>
      </c>
      <c r="E48" s="18">
        <v>793</v>
      </c>
      <c r="F48" s="18">
        <f t="shared" si="5"/>
        <v>6929</v>
      </c>
      <c r="H48" t="s">
        <v>353</v>
      </c>
      <c r="J48" s="18">
        <v>43</v>
      </c>
      <c r="K48" s="18">
        <v>16</v>
      </c>
      <c r="L48" s="18">
        <v>15</v>
      </c>
      <c r="M48" s="18">
        <v>14</v>
      </c>
      <c r="N48" s="18">
        <f>SUM(J48:M48)</f>
        <v>88</v>
      </c>
      <c r="Q48" s="29" t="s">
        <v>342</v>
      </c>
      <c r="R48" s="29"/>
      <c r="S48" s="32">
        <f>120*B48</f>
        <v>279480</v>
      </c>
      <c r="T48" s="32">
        <f>120*C48</f>
        <v>238920</v>
      </c>
      <c r="U48" s="32">
        <f>120*D48</f>
        <v>217920</v>
      </c>
      <c r="V48" s="32">
        <f>120*E48</f>
        <v>95160</v>
      </c>
      <c r="W48" s="32">
        <f t="shared" si="6"/>
        <v>831480</v>
      </c>
      <c r="X48" s="32">
        <f t="shared" si="7"/>
        <v>736320</v>
      </c>
    </row>
    <row r="49" spans="1:24" ht="12.75">
      <c r="A49" t="s">
        <v>343</v>
      </c>
      <c r="B49" s="18">
        <v>1714</v>
      </c>
      <c r="C49" s="18">
        <v>1011</v>
      </c>
      <c r="D49" s="18">
        <v>207</v>
      </c>
      <c r="E49" s="18">
        <v>157</v>
      </c>
      <c r="F49" s="18">
        <f t="shared" si="5"/>
        <v>3089</v>
      </c>
      <c r="H49" t="s">
        <v>68</v>
      </c>
      <c r="J49" s="18">
        <f>SUM(J45:J48)</f>
        <v>986</v>
      </c>
      <c r="K49" s="18">
        <f>SUM(K45:K48)</f>
        <v>1584</v>
      </c>
      <c r="L49" s="18">
        <f>SUM(L45:L48)</f>
        <v>2486</v>
      </c>
      <c r="M49" s="18">
        <f>SUM(M45:M48)</f>
        <v>6562</v>
      </c>
      <c r="N49" s="18">
        <f>SUM(J49:M49)</f>
        <v>11618</v>
      </c>
      <c r="Q49" s="29" t="s">
        <v>343</v>
      </c>
      <c r="R49" s="29"/>
      <c r="S49" s="32">
        <f>200*B49</f>
        <v>342800</v>
      </c>
      <c r="T49" s="32">
        <f>200*C49</f>
        <v>202200</v>
      </c>
      <c r="U49" s="32">
        <f>200*D49</f>
        <v>41400</v>
      </c>
      <c r="V49" s="32">
        <f>200*E49</f>
        <v>31400</v>
      </c>
      <c r="W49" s="32">
        <f t="shared" si="6"/>
        <v>617800</v>
      </c>
      <c r="X49" s="32">
        <f t="shared" si="7"/>
        <v>586400</v>
      </c>
    </row>
    <row r="50" spans="1:24" ht="12.75">
      <c r="A50" t="s">
        <v>68</v>
      </c>
      <c r="B50" s="18">
        <f>SUM(B45:B49)</f>
        <v>7722</v>
      </c>
      <c r="C50" s="18">
        <f>SUM(C45:C49)</f>
        <v>9030</v>
      </c>
      <c r="D50" s="18">
        <f>SUM(D45:D49)</f>
        <v>16518</v>
      </c>
      <c r="E50" s="18">
        <f>SUM(E45:E49)</f>
        <v>37903</v>
      </c>
      <c r="F50" s="18">
        <f t="shared" si="5"/>
        <v>71173</v>
      </c>
      <c r="Q50" s="29" t="s">
        <v>68</v>
      </c>
      <c r="R50" s="29"/>
      <c r="S50" s="32">
        <f>SUM(S45:S49)</f>
        <v>912773</v>
      </c>
      <c r="T50" s="32">
        <f>SUM(T45:T49)</f>
        <v>888168</v>
      </c>
      <c r="U50" s="32">
        <f>SUM(U45:U49)</f>
        <v>1287465</v>
      </c>
      <c r="V50" s="32">
        <f>SUM(V45:V49)</f>
        <v>2267818</v>
      </c>
      <c r="W50" s="32">
        <f t="shared" si="6"/>
        <v>5356224</v>
      </c>
      <c r="X50" s="32">
        <f t="shared" si="7"/>
        <v>3088406</v>
      </c>
    </row>
    <row r="51" spans="2:24" ht="12.75">
      <c r="B51" s="18"/>
      <c r="C51" s="18"/>
      <c r="D51" s="18"/>
      <c r="E51" s="18"/>
      <c r="F51" s="18"/>
      <c r="Q51" s="29" t="s">
        <v>467</v>
      </c>
      <c r="R51" s="29"/>
      <c r="S51" s="33">
        <f>S50/B50</f>
        <v>118.20422170422171</v>
      </c>
      <c r="T51" s="33">
        <f>T50/C50</f>
        <v>98.35747508305649</v>
      </c>
      <c r="U51" s="33">
        <f>U50/D50</f>
        <v>77.94315292408282</v>
      </c>
      <c r="V51" s="33">
        <f>V50/E50</f>
        <v>59.83215048940717</v>
      </c>
      <c r="W51" s="33">
        <f>W50/F50</f>
        <v>75.25640341140601</v>
      </c>
      <c r="X51" s="33">
        <f>X50/SUM(B50:D50)</f>
        <v>92.82855425308085</v>
      </c>
    </row>
    <row r="52" spans="1:23" ht="12.75">
      <c r="A52" s="1" t="s">
        <v>371</v>
      </c>
      <c r="E52" s="25" t="s">
        <v>369</v>
      </c>
      <c r="H52" s="1" t="s">
        <v>379</v>
      </c>
      <c r="O52" s="25" t="s">
        <v>369</v>
      </c>
      <c r="Q52" s="29"/>
      <c r="R52" s="29"/>
      <c r="S52" s="29"/>
      <c r="T52" s="29"/>
      <c r="U52" s="29"/>
      <c r="V52" s="29"/>
      <c r="W52" s="29"/>
    </row>
    <row r="53" spans="17:24" ht="12.75">
      <c r="Q53" s="72"/>
      <c r="R53" s="29"/>
      <c r="S53" s="30"/>
      <c r="T53" s="30"/>
      <c r="U53" s="30"/>
      <c r="V53" s="30"/>
      <c r="W53" s="31"/>
      <c r="X53" s="29"/>
    </row>
    <row r="54" spans="1:24" ht="12.75">
      <c r="A54" s="1" t="s">
        <v>354</v>
      </c>
      <c r="H54" s="1" t="s">
        <v>355</v>
      </c>
      <c r="Q54" s="72"/>
      <c r="R54" s="29"/>
      <c r="S54" s="30"/>
      <c r="T54" s="30"/>
      <c r="U54" s="30"/>
      <c r="V54" s="30"/>
      <c r="W54" s="31"/>
      <c r="X54" s="29"/>
    </row>
    <row r="55" spans="2:24" ht="12.75">
      <c r="B55" s="24" t="s">
        <v>345</v>
      </c>
      <c r="C55" s="24" t="s">
        <v>349</v>
      </c>
      <c r="D55" s="24" t="s">
        <v>346</v>
      </c>
      <c r="E55" s="24" t="s">
        <v>347</v>
      </c>
      <c r="F55" s="4" t="s">
        <v>68</v>
      </c>
      <c r="J55" s="24" t="s">
        <v>345</v>
      </c>
      <c r="K55" s="24" t="s">
        <v>349</v>
      </c>
      <c r="L55" s="24" t="s">
        <v>346</v>
      </c>
      <c r="M55" s="24" t="s">
        <v>347</v>
      </c>
      <c r="N55" s="4" t="s">
        <v>68</v>
      </c>
      <c r="Q55" s="72" t="s">
        <v>4</v>
      </c>
      <c r="R55" s="29"/>
      <c r="S55" s="31" t="s">
        <v>345</v>
      </c>
      <c r="T55" s="30" t="s">
        <v>349</v>
      </c>
      <c r="U55" s="30" t="s">
        <v>346</v>
      </c>
      <c r="V55" s="30" t="s">
        <v>347</v>
      </c>
      <c r="W55" s="31" t="s">
        <v>68</v>
      </c>
      <c r="X55" s="29" t="s">
        <v>419</v>
      </c>
    </row>
    <row r="56" spans="1:24" ht="12.75">
      <c r="A56" t="s">
        <v>339</v>
      </c>
      <c r="B56" s="18">
        <v>89</v>
      </c>
      <c r="C56" s="18">
        <v>143</v>
      </c>
      <c r="D56" s="18">
        <v>573</v>
      </c>
      <c r="E56" s="18">
        <v>8662</v>
      </c>
      <c r="F56" s="18">
        <f aca="true" t="shared" si="8" ref="F56:F61">SUM(B56:E56)</f>
        <v>9467</v>
      </c>
      <c r="H56" t="s">
        <v>350</v>
      </c>
      <c r="J56" s="18">
        <v>99</v>
      </c>
      <c r="K56" s="18">
        <v>222</v>
      </c>
      <c r="L56" s="18">
        <v>536</v>
      </c>
      <c r="M56" s="18">
        <v>1813</v>
      </c>
      <c r="N56" s="18">
        <f>SUM(J56:M56)</f>
        <v>2670</v>
      </c>
      <c r="Q56" s="29" t="s">
        <v>339</v>
      </c>
      <c r="R56" s="29"/>
      <c r="S56" s="32">
        <f>40*B56</f>
        <v>3560</v>
      </c>
      <c r="T56" s="32">
        <f>40*C56</f>
        <v>5720</v>
      </c>
      <c r="U56" s="32">
        <f>40*D56</f>
        <v>22920</v>
      </c>
      <c r="V56" s="32">
        <f>40*E56</f>
        <v>346480</v>
      </c>
      <c r="W56" s="32">
        <f aca="true" t="shared" si="9" ref="W56:W61">SUM(S56:V56)</f>
        <v>378680</v>
      </c>
      <c r="X56" s="32">
        <f aca="true" t="shared" si="10" ref="X56:X61">SUM(S56:U56)</f>
        <v>32200</v>
      </c>
    </row>
    <row r="57" spans="1:24" ht="12.75">
      <c r="A57" t="s">
        <v>340</v>
      </c>
      <c r="B57" s="18">
        <v>563</v>
      </c>
      <c r="C57" s="18">
        <v>1023</v>
      </c>
      <c r="D57" s="18">
        <v>4590</v>
      </c>
      <c r="E57" s="18">
        <v>15569</v>
      </c>
      <c r="F57" s="18">
        <f t="shared" si="8"/>
        <v>21745</v>
      </c>
      <c r="H57" t="s">
        <v>351</v>
      </c>
      <c r="J57" s="18">
        <v>416</v>
      </c>
      <c r="K57" s="18">
        <v>436</v>
      </c>
      <c r="L57" s="18">
        <v>618</v>
      </c>
      <c r="M57" s="18">
        <v>640</v>
      </c>
      <c r="N57" s="18">
        <f>SUM(J57:M57)</f>
        <v>2110</v>
      </c>
      <c r="Q57" s="29" t="s">
        <v>340</v>
      </c>
      <c r="R57" s="29"/>
      <c r="S57" s="32">
        <f>63*B57</f>
        <v>35469</v>
      </c>
      <c r="T57" s="32">
        <f>63*C57</f>
        <v>64449</v>
      </c>
      <c r="U57" s="32">
        <f>63*D57</f>
        <v>289170</v>
      </c>
      <c r="V57" s="32">
        <f>63*E57</f>
        <v>980847</v>
      </c>
      <c r="W57" s="32">
        <f t="shared" si="9"/>
        <v>1369935</v>
      </c>
      <c r="X57" s="32">
        <f t="shared" si="10"/>
        <v>389088</v>
      </c>
    </row>
    <row r="58" spans="1:24" ht="12.75">
      <c r="A58" t="s">
        <v>341</v>
      </c>
      <c r="B58" s="18">
        <v>2622</v>
      </c>
      <c r="C58" s="18">
        <v>1868</v>
      </c>
      <c r="D58" s="18">
        <v>4017</v>
      </c>
      <c r="E58" s="18">
        <v>3467</v>
      </c>
      <c r="F58" s="18">
        <f t="shared" si="8"/>
        <v>11974</v>
      </c>
      <c r="H58" t="s">
        <v>352</v>
      </c>
      <c r="J58" s="18">
        <v>189</v>
      </c>
      <c r="K58" s="18">
        <v>72</v>
      </c>
      <c r="L58" s="18">
        <v>47</v>
      </c>
      <c r="M58" s="18">
        <v>26</v>
      </c>
      <c r="N58" s="18">
        <f>SUM(J58:M58)</f>
        <v>334</v>
      </c>
      <c r="Q58" s="29" t="s">
        <v>341</v>
      </c>
      <c r="R58" s="29"/>
      <c r="S58" s="32">
        <f>88*B58</f>
        <v>230736</v>
      </c>
      <c r="T58" s="32">
        <f>88*C58</f>
        <v>164384</v>
      </c>
      <c r="U58" s="32">
        <f>88*D58</f>
        <v>353496</v>
      </c>
      <c r="V58" s="32">
        <f>88*E58</f>
        <v>305096</v>
      </c>
      <c r="W58" s="32">
        <f t="shared" si="9"/>
        <v>1053712</v>
      </c>
      <c r="X58" s="32">
        <f t="shared" si="10"/>
        <v>748616</v>
      </c>
    </row>
    <row r="59" spans="1:24" ht="12.75">
      <c r="A59" t="s">
        <v>342</v>
      </c>
      <c r="B59" s="18">
        <v>1930</v>
      </c>
      <c r="C59" s="18">
        <v>974</v>
      </c>
      <c r="D59" s="18">
        <v>1177</v>
      </c>
      <c r="E59" s="18">
        <v>601</v>
      </c>
      <c r="F59" s="18">
        <f t="shared" si="8"/>
        <v>4682</v>
      </c>
      <c r="H59" t="s">
        <v>353</v>
      </c>
      <c r="J59" s="18">
        <v>7</v>
      </c>
      <c r="K59" s="18">
        <v>7</v>
      </c>
      <c r="L59" s="18">
        <v>7</v>
      </c>
      <c r="M59" s="18">
        <v>14</v>
      </c>
      <c r="N59" s="18">
        <f>SUM(J59:M59)</f>
        <v>35</v>
      </c>
      <c r="Q59" s="29" t="s">
        <v>342</v>
      </c>
      <c r="R59" s="29"/>
      <c r="S59" s="32">
        <f>120*B59</f>
        <v>231600</v>
      </c>
      <c r="T59" s="32">
        <f>120*C59</f>
        <v>116880</v>
      </c>
      <c r="U59" s="32">
        <f>120*D59</f>
        <v>141240</v>
      </c>
      <c r="V59" s="32">
        <f>120*E59</f>
        <v>72120</v>
      </c>
      <c r="W59" s="32">
        <f t="shared" si="9"/>
        <v>561840</v>
      </c>
      <c r="X59" s="32">
        <f t="shared" si="10"/>
        <v>489720</v>
      </c>
    </row>
    <row r="60" spans="1:24" ht="12.75">
      <c r="A60" t="s">
        <v>343</v>
      </c>
      <c r="B60" s="18">
        <v>978</v>
      </c>
      <c r="C60" s="18">
        <v>385</v>
      </c>
      <c r="D60" s="18">
        <v>147</v>
      </c>
      <c r="E60" s="18">
        <v>106</v>
      </c>
      <c r="F60" s="18">
        <f t="shared" si="8"/>
        <v>1616</v>
      </c>
      <c r="H60" t="s">
        <v>68</v>
      </c>
      <c r="J60" s="18">
        <f>SUM(J56:J59)</f>
        <v>711</v>
      </c>
      <c r="K60" s="18">
        <f>SUM(K56:K59)</f>
        <v>737</v>
      </c>
      <c r="L60" s="18">
        <f>SUM(L56:L59)</f>
        <v>1208</v>
      </c>
      <c r="M60" s="18">
        <f>SUM(M56:M59)</f>
        <v>2493</v>
      </c>
      <c r="N60" s="18">
        <f>SUM(J60:M60)</f>
        <v>5149</v>
      </c>
      <c r="Q60" s="29" t="s">
        <v>343</v>
      </c>
      <c r="R60" s="29"/>
      <c r="S60" s="32">
        <f>200*B60</f>
        <v>195600</v>
      </c>
      <c r="T60" s="32">
        <f>200*C60</f>
        <v>77000</v>
      </c>
      <c r="U60" s="32">
        <f>200*D60</f>
        <v>29400</v>
      </c>
      <c r="V60" s="32">
        <f>200*E60</f>
        <v>21200</v>
      </c>
      <c r="W60" s="32">
        <f t="shared" si="9"/>
        <v>323200</v>
      </c>
      <c r="X60" s="32">
        <f t="shared" si="10"/>
        <v>302000</v>
      </c>
    </row>
    <row r="61" spans="1:24" ht="12.75">
      <c r="A61" t="s">
        <v>68</v>
      </c>
      <c r="B61" s="18">
        <f>SUM(B56:B60)</f>
        <v>6182</v>
      </c>
      <c r="C61" s="18">
        <f>SUM(C56:C60)</f>
        <v>4393</v>
      </c>
      <c r="D61" s="18">
        <f>SUM(D56:D60)</f>
        <v>10504</v>
      </c>
      <c r="E61" s="18">
        <f>SUM(E56:E60)</f>
        <v>28405</v>
      </c>
      <c r="F61" s="18">
        <f t="shared" si="8"/>
        <v>49484</v>
      </c>
      <c r="Q61" s="29" t="s">
        <v>68</v>
      </c>
      <c r="R61" s="29"/>
      <c r="S61" s="32">
        <f>SUM(S56:S60)</f>
        <v>696965</v>
      </c>
      <c r="T61" s="32">
        <f>SUM(T56:T60)</f>
        <v>428433</v>
      </c>
      <c r="U61" s="32">
        <f>SUM(U56:U60)</f>
        <v>836226</v>
      </c>
      <c r="V61" s="32">
        <f>SUM(V56:V60)</f>
        <v>1725743</v>
      </c>
      <c r="W61" s="32">
        <f t="shared" si="9"/>
        <v>3687367</v>
      </c>
      <c r="X61" s="32">
        <f t="shared" si="10"/>
        <v>1961624</v>
      </c>
    </row>
    <row r="62" spans="17:24" ht="12.75">
      <c r="Q62" s="29" t="s">
        <v>467</v>
      </c>
      <c r="R62" s="29"/>
      <c r="S62" s="33">
        <f>S61/B61</f>
        <v>112.74102232287285</v>
      </c>
      <c r="T62" s="33">
        <f>T61/C61</f>
        <v>97.52629182790804</v>
      </c>
      <c r="U62" s="33">
        <f>U61/D61</f>
        <v>79.61024371667936</v>
      </c>
      <c r="V62" s="33">
        <f>V61/E61</f>
        <v>60.754902305932056</v>
      </c>
      <c r="W62" s="33">
        <f>W61/F61</f>
        <v>74.51634871877779</v>
      </c>
      <c r="X62" s="33">
        <f>X61/SUM(B61:D61)</f>
        <v>93.06058162151905</v>
      </c>
    </row>
    <row r="63" spans="1:15" ht="12.75">
      <c r="A63" s="1" t="s">
        <v>368</v>
      </c>
      <c r="E63" s="25" t="s">
        <v>369</v>
      </c>
      <c r="H63" s="1" t="s">
        <v>380</v>
      </c>
      <c r="O63" s="25" t="s">
        <v>369</v>
      </c>
    </row>
    <row r="64" spans="1:15" ht="12.75">
      <c r="A64" s="1"/>
      <c r="E64" s="25"/>
      <c r="H64" s="1"/>
      <c r="O64" s="25"/>
    </row>
    <row r="65" spans="1:15" ht="12.75">
      <c r="A65" s="1" t="s">
        <v>370</v>
      </c>
      <c r="E65" s="25" t="s">
        <v>369</v>
      </c>
      <c r="H65" s="1" t="s">
        <v>381</v>
      </c>
      <c r="O65" s="25" t="s">
        <v>369</v>
      </c>
    </row>
    <row r="67" spans="1:15" ht="12.75">
      <c r="A67" s="1" t="s">
        <v>405</v>
      </c>
      <c r="E67" s="25" t="s">
        <v>369</v>
      </c>
      <c r="H67" s="1" t="s">
        <v>406</v>
      </c>
      <c r="O67" s="25" t="s">
        <v>369</v>
      </c>
    </row>
    <row r="69" spans="1:23" ht="12.75">
      <c r="A69" s="1" t="s">
        <v>356</v>
      </c>
      <c r="H69" s="1" t="s">
        <v>357</v>
      </c>
      <c r="Q69" s="29"/>
      <c r="R69" s="29"/>
      <c r="S69" s="29"/>
      <c r="T69" s="29"/>
      <c r="U69" s="29"/>
      <c r="V69" s="29"/>
      <c r="W69" s="29"/>
    </row>
    <row r="70" spans="2:24" ht="12.75">
      <c r="B70" s="24" t="s">
        <v>345</v>
      </c>
      <c r="C70" s="24" t="s">
        <v>349</v>
      </c>
      <c r="D70" s="24" t="s">
        <v>346</v>
      </c>
      <c r="E70" s="24" t="s">
        <v>347</v>
      </c>
      <c r="F70" s="4" t="s">
        <v>68</v>
      </c>
      <c r="J70" s="24" t="s">
        <v>345</v>
      </c>
      <c r="K70" s="24" t="s">
        <v>349</v>
      </c>
      <c r="L70" s="24" t="s">
        <v>346</v>
      </c>
      <c r="M70" s="24" t="s">
        <v>347</v>
      </c>
      <c r="N70" s="4" t="s">
        <v>68</v>
      </c>
      <c r="Q70" s="72" t="s">
        <v>2</v>
      </c>
      <c r="R70" s="29"/>
      <c r="S70" s="31" t="s">
        <v>345</v>
      </c>
      <c r="T70" s="30" t="s">
        <v>349</v>
      </c>
      <c r="U70" s="30" t="s">
        <v>346</v>
      </c>
      <c r="V70" s="30" t="s">
        <v>347</v>
      </c>
      <c r="W70" s="31" t="s">
        <v>68</v>
      </c>
      <c r="X70" s="29" t="s">
        <v>419</v>
      </c>
    </row>
    <row r="71" spans="1:24" ht="12.75">
      <c r="A71" t="s">
        <v>339</v>
      </c>
      <c r="B71" s="18">
        <v>67</v>
      </c>
      <c r="C71" s="18">
        <v>100</v>
      </c>
      <c r="D71" s="18">
        <v>434</v>
      </c>
      <c r="E71" s="18">
        <v>4869</v>
      </c>
      <c r="F71" s="18">
        <f aca="true" t="shared" si="11" ref="F71:F76">SUM(B71:E71)</f>
        <v>5470</v>
      </c>
      <c r="H71" t="s">
        <v>350</v>
      </c>
      <c r="J71" s="18">
        <v>9</v>
      </c>
      <c r="K71" s="18">
        <v>23</v>
      </c>
      <c r="L71" s="18">
        <v>127</v>
      </c>
      <c r="M71" s="18">
        <v>1250</v>
      </c>
      <c r="N71" s="18">
        <f>SUM(J71:M71)</f>
        <v>1409</v>
      </c>
      <c r="Q71" s="29" t="s">
        <v>339</v>
      </c>
      <c r="R71" s="29"/>
      <c r="S71" s="32">
        <f>40*B71</f>
        <v>2680</v>
      </c>
      <c r="T71" s="32">
        <f>40*C71</f>
        <v>4000</v>
      </c>
      <c r="U71" s="32">
        <f>40*D71</f>
        <v>17360</v>
      </c>
      <c r="V71" s="32">
        <f>40*E71</f>
        <v>194760</v>
      </c>
      <c r="W71" s="32">
        <f aca="true" t="shared" si="12" ref="W71:W76">SUM(S71:V71)</f>
        <v>218800</v>
      </c>
      <c r="X71" s="32">
        <f aca="true" t="shared" si="13" ref="X71:X76">SUM(S71:U71)</f>
        <v>24040</v>
      </c>
    </row>
    <row r="72" spans="1:24" ht="12.75">
      <c r="A72" t="s">
        <v>340</v>
      </c>
      <c r="B72" s="18">
        <v>286</v>
      </c>
      <c r="C72" s="18">
        <v>287</v>
      </c>
      <c r="D72" s="18">
        <v>1382</v>
      </c>
      <c r="E72" s="18">
        <v>4663</v>
      </c>
      <c r="F72" s="18">
        <f t="shared" si="11"/>
        <v>6618</v>
      </c>
      <c r="H72" t="s">
        <v>351</v>
      </c>
      <c r="J72" s="18">
        <v>46</v>
      </c>
      <c r="K72" s="18">
        <v>68</v>
      </c>
      <c r="L72" s="18">
        <v>239</v>
      </c>
      <c r="M72" s="18">
        <v>520</v>
      </c>
      <c r="N72" s="18">
        <f>SUM(J72:M72)</f>
        <v>873</v>
      </c>
      <c r="Q72" s="29" t="s">
        <v>340</v>
      </c>
      <c r="R72" s="29"/>
      <c r="S72" s="32">
        <f>63*B72</f>
        <v>18018</v>
      </c>
      <c r="T72" s="32">
        <f>63*C72</f>
        <v>18081</v>
      </c>
      <c r="U72" s="32">
        <f>63*D72</f>
        <v>87066</v>
      </c>
      <c r="V72" s="32">
        <f>63*E72</f>
        <v>293769</v>
      </c>
      <c r="W72" s="32">
        <f t="shared" si="12"/>
        <v>416934</v>
      </c>
      <c r="X72" s="32">
        <f t="shared" si="13"/>
        <v>123165</v>
      </c>
    </row>
    <row r="73" spans="1:24" ht="12.75">
      <c r="A73" t="s">
        <v>341</v>
      </c>
      <c r="B73" s="18">
        <v>371</v>
      </c>
      <c r="C73" s="18">
        <v>221</v>
      </c>
      <c r="D73" s="18">
        <v>848</v>
      </c>
      <c r="E73" s="18">
        <v>897</v>
      </c>
      <c r="F73" s="18">
        <f t="shared" si="11"/>
        <v>2337</v>
      </c>
      <c r="H73" t="s">
        <v>352</v>
      </c>
      <c r="J73" s="18">
        <v>22</v>
      </c>
      <c r="K73" s="18">
        <v>6</v>
      </c>
      <c r="L73" s="18">
        <v>18</v>
      </c>
      <c r="M73" s="18">
        <v>16</v>
      </c>
      <c r="N73" s="18">
        <f>SUM(J73:M73)</f>
        <v>62</v>
      </c>
      <c r="Q73" s="29" t="s">
        <v>341</v>
      </c>
      <c r="R73" s="29"/>
      <c r="S73" s="32">
        <f>88*B73</f>
        <v>32648</v>
      </c>
      <c r="T73" s="32">
        <f>88*C73</f>
        <v>19448</v>
      </c>
      <c r="U73" s="32">
        <f>88*D73</f>
        <v>74624</v>
      </c>
      <c r="V73" s="32">
        <f>88*E73</f>
        <v>78936</v>
      </c>
      <c r="W73" s="32">
        <f t="shared" si="12"/>
        <v>205656</v>
      </c>
      <c r="X73" s="32">
        <f t="shared" si="13"/>
        <v>126720</v>
      </c>
    </row>
    <row r="74" spans="1:24" ht="12.75">
      <c r="A74" t="s">
        <v>342</v>
      </c>
      <c r="B74" s="18">
        <v>238</v>
      </c>
      <c r="C74" s="18">
        <v>125</v>
      </c>
      <c r="D74" s="18">
        <v>291</v>
      </c>
      <c r="E74" s="18">
        <v>152</v>
      </c>
      <c r="F74" s="18">
        <f t="shared" si="11"/>
        <v>806</v>
      </c>
      <c r="H74" t="s">
        <v>353</v>
      </c>
      <c r="J74" s="18">
        <v>7</v>
      </c>
      <c r="K74" s="18">
        <v>1</v>
      </c>
      <c r="L74" s="18">
        <v>2</v>
      </c>
      <c r="M74" s="18">
        <v>2</v>
      </c>
      <c r="N74" s="18">
        <f>SUM(J74:M74)</f>
        <v>12</v>
      </c>
      <c r="Q74" s="29" t="s">
        <v>342</v>
      </c>
      <c r="R74" s="29"/>
      <c r="S74" s="32">
        <f>120*B74</f>
        <v>28560</v>
      </c>
      <c r="T74" s="32">
        <f>120*C74</f>
        <v>15000</v>
      </c>
      <c r="U74" s="32">
        <f>120*D74</f>
        <v>34920</v>
      </c>
      <c r="V74" s="32">
        <f>120*E74</f>
        <v>18240</v>
      </c>
      <c r="W74" s="32">
        <f t="shared" si="12"/>
        <v>96720</v>
      </c>
      <c r="X74" s="32">
        <f t="shared" si="13"/>
        <v>78480</v>
      </c>
    </row>
    <row r="75" spans="1:24" ht="12.75">
      <c r="A75" t="s">
        <v>343</v>
      </c>
      <c r="B75" s="18">
        <v>165</v>
      </c>
      <c r="C75" s="18">
        <v>73</v>
      </c>
      <c r="D75" s="18">
        <v>34</v>
      </c>
      <c r="E75" s="18">
        <v>23</v>
      </c>
      <c r="F75" s="18">
        <f t="shared" si="11"/>
        <v>295</v>
      </c>
      <c r="H75" t="s">
        <v>68</v>
      </c>
      <c r="J75" s="18">
        <f>SUM(J71:J74)</f>
        <v>84</v>
      </c>
      <c r="K75" s="18">
        <f>SUM(K71:K74)</f>
        <v>98</v>
      </c>
      <c r="L75" s="18">
        <f>SUM(L71:L74)</f>
        <v>386</v>
      </c>
      <c r="M75" s="18">
        <f>SUM(M71:M74)</f>
        <v>1788</v>
      </c>
      <c r="N75" s="18">
        <f>SUM(J75:M75)</f>
        <v>2356</v>
      </c>
      <c r="Q75" s="29" t="s">
        <v>343</v>
      </c>
      <c r="R75" s="29"/>
      <c r="S75" s="32">
        <f>200*B75</f>
        <v>33000</v>
      </c>
      <c r="T75" s="32">
        <f>200*C75</f>
        <v>14600</v>
      </c>
      <c r="U75" s="32">
        <f>200*D75</f>
        <v>6800</v>
      </c>
      <c r="V75" s="32">
        <f>200*E75</f>
        <v>4600</v>
      </c>
      <c r="W75" s="32">
        <f t="shared" si="12"/>
        <v>59000</v>
      </c>
      <c r="X75" s="32">
        <f t="shared" si="13"/>
        <v>54400</v>
      </c>
    </row>
    <row r="76" spans="1:24" ht="12.75">
      <c r="A76" t="s">
        <v>68</v>
      </c>
      <c r="B76" s="18">
        <f>SUM(B71:B75)</f>
        <v>1127</v>
      </c>
      <c r="C76" s="18">
        <f>SUM(C71:C75)</f>
        <v>806</v>
      </c>
      <c r="D76" s="18">
        <f>SUM(D71:D75)</f>
        <v>2989</v>
      </c>
      <c r="E76" s="18">
        <f>SUM(E71:E75)</f>
        <v>10604</v>
      </c>
      <c r="F76" s="18">
        <f t="shared" si="11"/>
        <v>15526</v>
      </c>
      <c r="Q76" s="29" t="s">
        <v>68</v>
      </c>
      <c r="R76" s="29"/>
      <c r="S76" s="32">
        <f>SUM(S71:S75)</f>
        <v>114906</v>
      </c>
      <c r="T76" s="32">
        <f>SUM(T71:T75)</f>
        <v>71129</v>
      </c>
      <c r="U76" s="32">
        <f>SUM(U71:U75)</f>
        <v>220770</v>
      </c>
      <c r="V76" s="32">
        <f>SUM(V71:V75)</f>
        <v>590305</v>
      </c>
      <c r="W76" s="32">
        <f t="shared" si="12"/>
        <v>997110</v>
      </c>
      <c r="X76" s="32">
        <f t="shared" si="13"/>
        <v>406805</v>
      </c>
    </row>
    <row r="77" spans="2:24" ht="12.75">
      <c r="B77" s="18"/>
      <c r="C77" s="18"/>
      <c r="D77" s="18"/>
      <c r="E77" s="18"/>
      <c r="F77" s="18"/>
      <c r="Q77" s="29" t="s">
        <v>467</v>
      </c>
      <c r="R77" s="29"/>
      <c r="S77" s="33">
        <f>S76/B76</f>
        <v>101.95740905057676</v>
      </c>
      <c r="T77" s="33">
        <f>T76/C76</f>
        <v>88.24937965260546</v>
      </c>
      <c r="U77" s="33">
        <f>U76/D76</f>
        <v>73.86082301773169</v>
      </c>
      <c r="V77" s="33">
        <f>V76/E76</f>
        <v>55.66814409656733</v>
      </c>
      <c r="W77" s="33">
        <f>W76/F76</f>
        <v>64.22195027695479</v>
      </c>
      <c r="X77" s="33">
        <f>X76/SUM(B76:D76)</f>
        <v>82.65034538805364</v>
      </c>
    </row>
    <row r="78" spans="1:15" ht="12.75">
      <c r="A78" s="1" t="s">
        <v>407</v>
      </c>
      <c r="E78" s="25" t="s">
        <v>369</v>
      </c>
      <c r="H78" s="1" t="s">
        <v>410</v>
      </c>
      <c r="O78" s="25" t="s">
        <v>369</v>
      </c>
    </row>
    <row r="79" spans="2:6" ht="12.75">
      <c r="B79" s="18"/>
      <c r="C79" s="18"/>
      <c r="D79" s="18"/>
      <c r="E79" s="18"/>
      <c r="F79" s="18"/>
    </row>
    <row r="80" spans="1:23" ht="12.75">
      <c r="A80" s="1" t="s">
        <v>374</v>
      </c>
      <c r="H80" s="1" t="s">
        <v>382</v>
      </c>
      <c r="O80" s="25" t="s">
        <v>369</v>
      </c>
      <c r="Q80" s="29"/>
      <c r="R80" s="29"/>
      <c r="S80" s="29"/>
      <c r="T80" s="29"/>
      <c r="U80" s="29"/>
      <c r="V80" s="29"/>
      <c r="W80" s="29"/>
    </row>
    <row r="81" spans="2:24" ht="12.75">
      <c r="B81" s="24" t="s">
        <v>345</v>
      </c>
      <c r="C81" s="24" t="s">
        <v>349</v>
      </c>
      <c r="D81" s="24" t="s">
        <v>346</v>
      </c>
      <c r="E81" s="24" t="s">
        <v>347</v>
      </c>
      <c r="F81" s="4" t="s">
        <v>68</v>
      </c>
      <c r="J81" s="24"/>
      <c r="K81" s="24"/>
      <c r="L81" s="24"/>
      <c r="M81" s="24"/>
      <c r="N81" s="4"/>
      <c r="Q81" s="72" t="s">
        <v>13</v>
      </c>
      <c r="R81" s="29"/>
      <c r="S81" s="31" t="s">
        <v>345</v>
      </c>
      <c r="T81" s="30" t="s">
        <v>349</v>
      </c>
      <c r="U81" s="30" t="s">
        <v>346</v>
      </c>
      <c r="V81" s="30" t="s">
        <v>347</v>
      </c>
      <c r="W81" s="31" t="s">
        <v>68</v>
      </c>
      <c r="X81" s="29" t="s">
        <v>419</v>
      </c>
    </row>
    <row r="82" spans="1:24" ht="12.75">
      <c r="A82" t="s">
        <v>339</v>
      </c>
      <c r="B82" s="26">
        <v>52</v>
      </c>
      <c r="C82" s="18">
        <v>79</v>
      </c>
      <c r="D82" s="18">
        <v>286</v>
      </c>
      <c r="E82" s="18">
        <v>551</v>
      </c>
      <c r="F82" s="18">
        <f aca="true" t="shared" si="14" ref="F82:F87">SUM(B82:E82)</f>
        <v>968</v>
      </c>
      <c r="K82" s="18"/>
      <c r="L82" s="18"/>
      <c r="M82" s="18"/>
      <c r="N82" s="18"/>
      <c r="Q82" s="29" t="s">
        <v>339</v>
      </c>
      <c r="R82" s="29"/>
      <c r="S82" s="32">
        <f>40*B82</f>
        <v>2080</v>
      </c>
      <c r="T82" s="32">
        <f>40*C82</f>
        <v>3160</v>
      </c>
      <c r="U82" s="32">
        <f>40*D82</f>
        <v>11440</v>
      </c>
      <c r="V82" s="32">
        <f>40*E82</f>
        <v>22040</v>
      </c>
      <c r="W82" s="32">
        <f aca="true" t="shared" si="15" ref="W82:W87">SUM(S82:V82)</f>
        <v>38720</v>
      </c>
      <c r="X82" s="32">
        <f aca="true" t="shared" si="16" ref="X82:X87">SUM(S82:U82)</f>
        <v>16680</v>
      </c>
    </row>
    <row r="83" spans="1:24" ht="12.75">
      <c r="A83" t="s">
        <v>340</v>
      </c>
      <c r="B83" s="18">
        <v>122</v>
      </c>
      <c r="C83" s="18">
        <v>160</v>
      </c>
      <c r="D83" s="18">
        <v>466</v>
      </c>
      <c r="E83" s="18">
        <v>463</v>
      </c>
      <c r="F83" s="18">
        <f t="shared" si="14"/>
        <v>1211</v>
      </c>
      <c r="J83" s="18"/>
      <c r="K83" s="18"/>
      <c r="L83" s="18"/>
      <c r="M83" s="18"/>
      <c r="N83" s="18"/>
      <c r="Q83" s="29" t="s">
        <v>340</v>
      </c>
      <c r="R83" s="29"/>
      <c r="S83" s="32">
        <f>63*B83</f>
        <v>7686</v>
      </c>
      <c r="T83" s="32">
        <f>63*C83</f>
        <v>10080</v>
      </c>
      <c r="U83" s="32">
        <f>63*D83</f>
        <v>29358</v>
      </c>
      <c r="V83" s="32">
        <f>63*E83</f>
        <v>29169</v>
      </c>
      <c r="W83" s="32">
        <f t="shared" si="15"/>
        <v>76293</v>
      </c>
      <c r="X83" s="32">
        <f t="shared" si="16"/>
        <v>47124</v>
      </c>
    </row>
    <row r="84" spans="1:24" ht="12.75">
      <c r="A84" t="s">
        <v>341</v>
      </c>
      <c r="B84" s="18">
        <v>133</v>
      </c>
      <c r="C84" s="18">
        <v>121</v>
      </c>
      <c r="D84" s="18">
        <v>266</v>
      </c>
      <c r="E84" s="18">
        <v>130</v>
      </c>
      <c r="F84" s="18">
        <f t="shared" si="14"/>
        <v>650</v>
      </c>
      <c r="J84" s="18"/>
      <c r="K84" s="18"/>
      <c r="L84" s="18"/>
      <c r="M84" s="18"/>
      <c r="N84" s="18"/>
      <c r="Q84" s="29" t="s">
        <v>341</v>
      </c>
      <c r="R84" s="29"/>
      <c r="S84" s="32">
        <f>88*B84</f>
        <v>11704</v>
      </c>
      <c r="T84" s="32">
        <f>88*C84</f>
        <v>10648</v>
      </c>
      <c r="U84" s="32">
        <f>88*D84</f>
        <v>23408</v>
      </c>
      <c r="V84" s="32">
        <f>88*E84</f>
        <v>11440</v>
      </c>
      <c r="W84" s="32">
        <f t="shared" si="15"/>
        <v>57200</v>
      </c>
      <c r="X84" s="32">
        <f t="shared" si="16"/>
        <v>45760</v>
      </c>
    </row>
    <row r="85" spans="1:24" ht="12.75">
      <c r="A85" t="s">
        <v>342</v>
      </c>
      <c r="B85" s="18">
        <v>106</v>
      </c>
      <c r="C85" s="18">
        <v>63</v>
      </c>
      <c r="D85" s="18">
        <v>44</v>
      </c>
      <c r="E85" s="18">
        <v>21</v>
      </c>
      <c r="F85" s="18">
        <f t="shared" si="14"/>
        <v>234</v>
      </c>
      <c r="J85" s="18"/>
      <c r="K85" s="18"/>
      <c r="L85" s="18"/>
      <c r="M85" s="18"/>
      <c r="N85" s="18"/>
      <c r="Q85" s="29" t="s">
        <v>342</v>
      </c>
      <c r="R85" s="29"/>
      <c r="S85" s="32">
        <f>120*B85</f>
        <v>12720</v>
      </c>
      <c r="T85" s="32">
        <f>120*C85</f>
        <v>7560</v>
      </c>
      <c r="U85" s="32">
        <f>120*D85</f>
        <v>5280</v>
      </c>
      <c r="V85" s="32">
        <f>120*E85</f>
        <v>2520</v>
      </c>
      <c r="W85" s="32">
        <f t="shared" si="15"/>
        <v>28080</v>
      </c>
      <c r="X85" s="32">
        <f t="shared" si="16"/>
        <v>25560</v>
      </c>
    </row>
    <row r="86" spans="1:24" ht="12.75">
      <c r="A86" t="s">
        <v>343</v>
      </c>
      <c r="B86" s="18">
        <v>39</v>
      </c>
      <c r="C86" s="18">
        <v>30</v>
      </c>
      <c r="D86" s="18">
        <v>31</v>
      </c>
      <c r="E86" s="18">
        <v>10</v>
      </c>
      <c r="F86" s="18">
        <f t="shared" si="14"/>
        <v>110</v>
      </c>
      <c r="J86" s="18"/>
      <c r="K86" s="18"/>
      <c r="L86" s="18"/>
      <c r="M86" s="18"/>
      <c r="N86" s="18"/>
      <c r="Q86" s="29" t="s">
        <v>343</v>
      </c>
      <c r="R86" s="29"/>
      <c r="S86" s="32">
        <f>200*B86</f>
        <v>7800</v>
      </c>
      <c r="T86" s="32">
        <f>200*C86</f>
        <v>6000</v>
      </c>
      <c r="U86" s="32">
        <f>200*D86</f>
        <v>6200</v>
      </c>
      <c r="V86" s="32">
        <f>200*E86</f>
        <v>2000</v>
      </c>
      <c r="W86" s="32">
        <f t="shared" si="15"/>
        <v>22000</v>
      </c>
      <c r="X86" s="32">
        <f t="shared" si="16"/>
        <v>20000</v>
      </c>
    </row>
    <row r="87" spans="1:24" ht="12.75">
      <c r="A87" t="s">
        <v>68</v>
      </c>
      <c r="B87" s="18">
        <f>SUM(B82:B86)</f>
        <v>452</v>
      </c>
      <c r="C87" s="18">
        <f>SUM(C82:C86)</f>
        <v>453</v>
      </c>
      <c r="D87" s="18">
        <f>SUM(D82:D86)</f>
        <v>1093</v>
      </c>
      <c r="E87" s="18">
        <f>SUM(E82:E86)</f>
        <v>1175</v>
      </c>
      <c r="F87" s="18">
        <f t="shared" si="14"/>
        <v>3173</v>
      </c>
      <c r="Q87" s="29" t="s">
        <v>68</v>
      </c>
      <c r="R87" s="29"/>
      <c r="S87" s="32">
        <f>SUM(S82:S86)</f>
        <v>41990</v>
      </c>
      <c r="T87" s="32">
        <f>SUM(T82:T86)</f>
        <v>37448</v>
      </c>
      <c r="U87" s="32">
        <f>SUM(U82:U86)</f>
        <v>75686</v>
      </c>
      <c r="V87" s="32">
        <f>SUM(V82:V86)</f>
        <v>67169</v>
      </c>
      <c r="W87" s="32">
        <f t="shared" si="15"/>
        <v>222293</v>
      </c>
      <c r="X87" s="32">
        <f t="shared" si="16"/>
        <v>155124</v>
      </c>
    </row>
    <row r="88" spans="17:24" ht="12.75">
      <c r="Q88" s="29" t="s">
        <v>467</v>
      </c>
      <c r="R88" s="29"/>
      <c r="S88" s="33">
        <f>S87/B87</f>
        <v>92.89823008849558</v>
      </c>
      <c r="T88" s="33">
        <f>T87/C87</f>
        <v>82.66666666666667</v>
      </c>
      <c r="U88" s="33">
        <f>U87/D87</f>
        <v>69.24611161939616</v>
      </c>
      <c r="V88" s="33">
        <f>V87/E87</f>
        <v>57.16510638297872</v>
      </c>
      <c r="W88" s="33">
        <f>W87/F87</f>
        <v>70.05767412543334</v>
      </c>
      <c r="X88" s="33">
        <f>X87/SUM(B87:D87)</f>
        <v>77.63963963963964</v>
      </c>
    </row>
    <row r="89" spans="1:23" ht="12.75">
      <c r="A89" s="1" t="s">
        <v>358</v>
      </c>
      <c r="H89" s="1" t="s">
        <v>359</v>
      </c>
      <c r="Q89" s="29"/>
      <c r="R89" s="29"/>
      <c r="S89" s="29"/>
      <c r="T89" s="29"/>
      <c r="U89" s="29"/>
      <c r="V89" s="29"/>
      <c r="W89" s="29"/>
    </row>
    <row r="90" spans="2:24" ht="12.75">
      <c r="B90" s="24" t="s">
        <v>345</v>
      </c>
      <c r="C90" s="24" t="s">
        <v>349</v>
      </c>
      <c r="D90" s="24" t="s">
        <v>346</v>
      </c>
      <c r="E90" s="24" t="s">
        <v>347</v>
      </c>
      <c r="F90" s="4" t="s">
        <v>68</v>
      </c>
      <c r="J90" s="24" t="s">
        <v>345</v>
      </c>
      <c r="K90" s="24" t="s">
        <v>349</v>
      </c>
      <c r="L90" s="24" t="s">
        <v>346</v>
      </c>
      <c r="M90" s="24" t="s">
        <v>347</v>
      </c>
      <c r="N90" s="4" t="s">
        <v>68</v>
      </c>
      <c r="Q90" s="72" t="s">
        <v>17</v>
      </c>
      <c r="R90" s="29"/>
      <c r="S90" s="31" t="s">
        <v>345</v>
      </c>
      <c r="T90" s="30" t="s">
        <v>349</v>
      </c>
      <c r="U90" s="30" t="s">
        <v>346</v>
      </c>
      <c r="V90" s="30" t="s">
        <v>347</v>
      </c>
      <c r="W90" s="31" t="s">
        <v>68</v>
      </c>
      <c r="X90" s="29" t="s">
        <v>419</v>
      </c>
    </row>
    <row r="91" spans="1:24" ht="12.75">
      <c r="A91" t="s">
        <v>339</v>
      </c>
      <c r="B91" s="18">
        <v>14</v>
      </c>
      <c r="C91" s="18">
        <v>21</v>
      </c>
      <c r="D91" s="18">
        <v>66</v>
      </c>
      <c r="E91" s="18">
        <v>933</v>
      </c>
      <c r="F91" s="18">
        <f aca="true" t="shared" si="17" ref="F91:F96">SUM(B91:E91)</f>
        <v>1034</v>
      </c>
      <c r="H91" t="s">
        <v>350</v>
      </c>
      <c r="J91">
        <v>12</v>
      </c>
      <c r="K91">
        <v>43</v>
      </c>
      <c r="L91">
        <v>95</v>
      </c>
      <c r="M91">
        <v>575</v>
      </c>
      <c r="N91" s="18">
        <f>SUM(J91:M91)</f>
        <v>725</v>
      </c>
      <c r="Q91" s="29" t="s">
        <v>339</v>
      </c>
      <c r="R91" s="29"/>
      <c r="S91" s="32">
        <f>40*B91</f>
        <v>560</v>
      </c>
      <c r="T91" s="32">
        <f>40*C91</f>
        <v>840</v>
      </c>
      <c r="U91" s="32">
        <f>40*D91</f>
        <v>2640</v>
      </c>
      <c r="V91" s="32">
        <f>40*E91</f>
        <v>37320</v>
      </c>
      <c r="W91" s="32">
        <f aca="true" t="shared" si="18" ref="W91:W96">SUM(S91:V91)</f>
        <v>41360</v>
      </c>
      <c r="X91" s="32">
        <f aca="true" t="shared" si="19" ref="X91:X96">SUM(S91:U91)</f>
        <v>4040</v>
      </c>
    </row>
    <row r="92" spans="1:24" ht="12.75">
      <c r="A92" t="s">
        <v>340</v>
      </c>
      <c r="B92" s="18">
        <v>63</v>
      </c>
      <c r="C92" s="18">
        <v>123</v>
      </c>
      <c r="D92" s="18">
        <v>434</v>
      </c>
      <c r="E92" s="18">
        <v>2357</v>
      </c>
      <c r="F92" s="18">
        <f t="shared" si="17"/>
        <v>2977</v>
      </c>
      <c r="H92" t="s">
        <v>351</v>
      </c>
      <c r="J92">
        <v>54</v>
      </c>
      <c r="K92">
        <v>94</v>
      </c>
      <c r="L92">
        <v>155</v>
      </c>
      <c r="M92">
        <v>247</v>
      </c>
      <c r="N92" s="18">
        <f>SUM(J92:M92)</f>
        <v>550</v>
      </c>
      <c r="Q92" s="29" t="s">
        <v>340</v>
      </c>
      <c r="R92" s="29"/>
      <c r="S92" s="32">
        <f>63*B92</f>
        <v>3969</v>
      </c>
      <c r="T92" s="32">
        <f>63*C92</f>
        <v>7749</v>
      </c>
      <c r="U92" s="32">
        <f>63*D92</f>
        <v>27342</v>
      </c>
      <c r="V92" s="32">
        <f>63*E92</f>
        <v>148491</v>
      </c>
      <c r="W92" s="32">
        <f t="shared" si="18"/>
        <v>187551</v>
      </c>
      <c r="X92" s="32">
        <f t="shared" si="19"/>
        <v>39060</v>
      </c>
    </row>
    <row r="93" spans="1:24" ht="12.75">
      <c r="A93" t="s">
        <v>341</v>
      </c>
      <c r="B93" s="18">
        <v>448</v>
      </c>
      <c r="C93" s="18">
        <v>361</v>
      </c>
      <c r="D93" s="18">
        <v>727</v>
      </c>
      <c r="E93" s="18">
        <v>795</v>
      </c>
      <c r="F93" s="18">
        <f t="shared" si="17"/>
        <v>2331</v>
      </c>
      <c r="H93" t="s">
        <v>352</v>
      </c>
      <c r="J93">
        <v>27</v>
      </c>
      <c r="K93">
        <v>9</v>
      </c>
      <c r="L93">
        <v>10</v>
      </c>
      <c r="M93">
        <v>3</v>
      </c>
      <c r="N93" s="18">
        <f>SUM(J93:M93)</f>
        <v>49</v>
      </c>
      <c r="Q93" s="29" t="s">
        <v>341</v>
      </c>
      <c r="R93" s="29"/>
      <c r="S93" s="32">
        <f>88*B93</f>
        <v>39424</v>
      </c>
      <c r="T93" s="32">
        <f>88*C93</f>
        <v>31768</v>
      </c>
      <c r="U93" s="32">
        <f>88*D93</f>
        <v>63976</v>
      </c>
      <c r="V93" s="32">
        <f>88*E93</f>
        <v>69960</v>
      </c>
      <c r="W93" s="32">
        <f t="shared" si="18"/>
        <v>205128</v>
      </c>
      <c r="X93" s="32">
        <f t="shared" si="19"/>
        <v>135168</v>
      </c>
    </row>
    <row r="94" spans="1:24" ht="12.75">
      <c r="A94" t="s">
        <v>342</v>
      </c>
      <c r="B94" s="18">
        <v>455</v>
      </c>
      <c r="C94" s="18">
        <v>270</v>
      </c>
      <c r="D94" s="18">
        <v>329</v>
      </c>
      <c r="E94" s="18">
        <v>121</v>
      </c>
      <c r="F94" s="18">
        <f t="shared" si="17"/>
        <v>1175</v>
      </c>
      <c r="H94" t="s">
        <v>353</v>
      </c>
      <c r="J94">
        <v>2</v>
      </c>
      <c r="K94">
        <v>3</v>
      </c>
      <c r="L94">
        <v>3</v>
      </c>
      <c r="M94">
        <v>1</v>
      </c>
      <c r="N94" s="18">
        <f>SUM(J94:M94)</f>
        <v>9</v>
      </c>
      <c r="Q94" s="29" t="s">
        <v>342</v>
      </c>
      <c r="R94" s="29"/>
      <c r="S94" s="32">
        <f>120*B94</f>
        <v>54600</v>
      </c>
      <c r="T94" s="32">
        <f>120*C94</f>
        <v>32400</v>
      </c>
      <c r="U94" s="32">
        <f>120*D94</f>
        <v>39480</v>
      </c>
      <c r="V94" s="32">
        <f>120*E94</f>
        <v>14520</v>
      </c>
      <c r="W94" s="32">
        <f t="shared" si="18"/>
        <v>141000</v>
      </c>
      <c r="X94" s="32">
        <f t="shared" si="19"/>
        <v>126480</v>
      </c>
    </row>
    <row r="95" spans="1:24" ht="12.75">
      <c r="A95" t="s">
        <v>343</v>
      </c>
      <c r="B95" s="18">
        <v>184</v>
      </c>
      <c r="C95" s="18">
        <v>85</v>
      </c>
      <c r="D95" s="18">
        <v>28</v>
      </c>
      <c r="E95" s="18">
        <v>24</v>
      </c>
      <c r="F95" s="18">
        <f t="shared" si="17"/>
        <v>321</v>
      </c>
      <c r="H95" t="s">
        <v>68</v>
      </c>
      <c r="J95" s="18">
        <f>SUM(J91:J94)</f>
        <v>95</v>
      </c>
      <c r="K95" s="18">
        <f>SUM(K91:K94)</f>
        <v>149</v>
      </c>
      <c r="L95" s="18">
        <f>SUM(L91:L94)</f>
        <v>263</v>
      </c>
      <c r="M95" s="18">
        <f>SUM(M91:M94)</f>
        <v>826</v>
      </c>
      <c r="N95" s="18">
        <f>SUM(J95:M95)</f>
        <v>1333</v>
      </c>
      <c r="Q95" s="29" t="s">
        <v>343</v>
      </c>
      <c r="R95" s="29"/>
      <c r="S95" s="32">
        <f>200*B95</f>
        <v>36800</v>
      </c>
      <c r="T95" s="32">
        <f>200*C95</f>
        <v>17000</v>
      </c>
      <c r="U95" s="32">
        <f>200*D95</f>
        <v>5600</v>
      </c>
      <c r="V95" s="32">
        <f>200*E95</f>
        <v>4800</v>
      </c>
      <c r="W95" s="32">
        <f t="shared" si="18"/>
        <v>64200</v>
      </c>
      <c r="X95" s="32">
        <f t="shared" si="19"/>
        <v>59400</v>
      </c>
    </row>
    <row r="96" spans="1:24" ht="12.75">
      <c r="A96" t="s">
        <v>68</v>
      </c>
      <c r="B96" s="18">
        <f>SUM(B91:B95)</f>
        <v>1164</v>
      </c>
      <c r="C96" s="18">
        <f>SUM(C91:C95)</f>
        <v>860</v>
      </c>
      <c r="D96" s="18">
        <f>SUM(D91:D95)</f>
        <v>1584</v>
      </c>
      <c r="E96" s="18">
        <f>SUM(E91:E95)</f>
        <v>4230</v>
      </c>
      <c r="F96" s="18">
        <f t="shared" si="17"/>
        <v>7838</v>
      </c>
      <c r="Q96" s="29" t="s">
        <v>68</v>
      </c>
      <c r="R96" s="29"/>
      <c r="S96" s="32">
        <f>SUM(S91:S95)</f>
        <v>135353</v>
      </c>
      <c r="T96" s="32">
        <f>SUM(T91:T95)</f>
        <v>89757</v>
      </c>
      <c r="U96" s="32">
        <f>SUM(U91:U95)</f>
        <v>139038</v>
      </c>
      <c r="V96" s="32">
        <f>SUM(V91:V95)</f>
        <v>275091</v>
      </c>
      <c r="W96" s="32">
        <f t="shared" si="18"/>
        <v>639239</v>
      </c>
      <c r="X96" s="32">
        <f t="shared" si="19"/>
        <v>364148</v>
      </c>
    </row>
    <row r="97" spans="17:24" ht="12.75">
      <c r="Q97" s="29" t="s">
        <v>467</v>
      </c>
      <c r="R97" s="29"/>
      <c r="S97" s="33">
        <f>S96/B96</f>
        <v>116.28264604810997</v>
      </c>
      <c r="T97" s="33">
        <f>T96/C96</f>
        <v>104.36860465116278</v>
      </c>
      <c r="U97" s="33">
        <f>U96/D96</f>
        <v>87.77651515151516</v>
      </c>
      <c r="V97" s="33">
        <f>V96/E96</f>
        <v>65.03333333333333</v>
      </c>
      <c r="W97" s="33">
        <f>W96/F96</f>
        <v>81.55639193671855</v>
      </c>
      <c r="X97" s="33">
        <f>X96/SUM(B96:D96)</f>
        <v>100.92793791574279</v>
      </c>
    </row>
    <row r="98" spans="1:23" ht="12.75">
      <c r="A98" s="1" t="s">
        <v>376</v>
      </c>
      <c r="H98" s="1" t="s">
        <v>383</v>
      </c>
      <c r="O98" s="25" t="s">
        <v>369</v>
      </c>
      <c r="Q98" s="29"/>
      <c r="R98" s="29"/>
      <c r="S98" s="29"/>
      <c r="T98" s="29"/>
      <c r="U98" s="29"/>
      <c r="V98" s="29"/>
      <c r="W98" s="29"/>
    </row>
    <row r="99" spans="2:24" ht="12.75">
      <c r="B99" s="24" t="s">
        <v>345</v>
      </c>
      <c r="C99" s="24" t="s">
        <v>349</v>
      </c>
      <c r="D99" s="24" t="s">
        <v>346</v>
      </c>
      <c r="E99" s="24" t="s">
        <v>347</v>
      </c>
      <c r="F99" s="4" t="s">
        <v>68</v>
      </c>
      <c r="J99" s="24"/>
      <c r="K99" s="24"/>
      <c r="L99" s="24"/>
      <c r="M99" s="24"/>
      <c r="N99" s="4"/>
      <c r="Q99" s="72" t="s">
        <v>8</v>
      </c>
      <c r="R99" s="29"/>
      <c r="S99" s="31" t="s">
        <v>345</v>
      </c>
      <c r="T99" s="30" t="s">
        <v>349</v>
      </c>
      <c r="U99" s="30" t="s">
        <v>346</v>
      </c>
      <c r="V99" s="30" t="s">
        <v>347</v>
      </c>
      <c r="W99" s="31" t="s">
        <v>68</v>
      </c>
      <c r="X99" s="29" t="s">
        <v>419</v>
      </c>
    </row>
    <row r="100" spans="1:24" ht="12.75">
      <c r="A100" t="s">
        <v>339</v>
      </c>
      <c r="B100" s="18">
        <v>40</v>
      </c>
      <c r="C100" s="18">
        <v>87</v>
      </c>
      <c r="D100" s="18">
        <v>144</v>
      </c>
      <c r="E100" s="18">
        <v>201</v>
      </c>
      <c r="F100" s="18">
        <f aca="true" t="shared" si="20" ref="F100:F105">SUM(B100:E100)</f>
        <v>472</v>
      </c>
      <c r="K100" s="18"/>
      <c r="L100" s="18"/>
      <c r="M100" s="18"/>
      <c r="N100" s="18"/>
      <c r="Q100" s="29" t="s">
        <v>339</v>
      </c>
      <c r="R100" s="29"/>
      <c r="S100" s="32">
        <f>40*B100</f>
        <v>1600</v>
      </c>
      <c r="T100" s="32">
        <f>40*C100</f>
        <v>3480</v>
      </c>
      <c r="U100" s="32">
        <f>40*D100</f>
        <v>5760</v>
      </c>
      <c r="V100" s="32">
        <f>40*E100</f>
        <v>8040</v>
      </c>
      <c r="W100" s="32">
        <f aca="true" t="shared" si="21" ref="W100:W105">SUM(S100:V100)</f>
        <v>18880</v>
      </c>
      <c r="X100" s="32">
        <f aca="true" t="shared" si="22" ref="X100:X105">SUM(S100:U100)</f>
        <v>10840</v>
      </c>
    </row>
    <row r="101" spans="1:24" ht="12.75">
      <c r="A101" t="s">
        <v>340</v>
      </c>
      <c r="B101" s="18">
        <v>21</v>
      </c>
      <c r="C101" s="18">
        <v>19</v>
      </c>
      <c r="D101" s="18">
        <v>30</v>
      </c>
      <c r="E101" s="18">
        <v>48</v>
      </c>
      <c r="F101" s="18">
        <f t="shared" si="20"/>
        <v>118</v>
      </c>
      <c r="J101" s="18"/>
      <c r="K101" s="18"/>
      <c r="L101" s="18"/>
      <c r="M101" s="18"/>
      <c r="N101" s="18"/>
      <c r="Q101" s="29" t="s">
        <v>340</v>
      </c>
      <c r="R101" s="29"/>
      <c r="S101" s="32">
        <f>63*B101</f>
        <v>1323</v>
      </c>
      <c r="T101" s="32">
        <f>63*C101</f>
        <v>1197</v>
      </c>
      <c r="U101" s="32">
        <f>63*D101</f>
        <v>1890</v>
      </c>
      <c r="V101" s="32">
        <f>63*E101</f>
        <v>3024</v>
      </c>
      <c r="W101" s="32">
        <f t="shared" si="21"/>
        <v>7434</v>
      </c>
      <c r="X101" s="32">
        <f t="shared" si="22"/>
        <v>4410</v>
      </c>
    </row>
    <row r="102" spans="1:24" ht="12.75">
      <c r="A102" t="s">
        <v>341</v>
      </c>
      <c r="B102" s="18">
        <v>7</v>
      </c>
      <c r="C102" s="18">
        <v>5</v>
      </c>
      <c r="D102" s="18">
        <v>9</v>
      </c>
      <c r="E102" s="18">
        <v>11</v>
      </c>
      <c r="F102" s="18">
        <f t="shared" si="20"/>
        <v>32</v>
      </c>
      <c r="J102" s="18"/>
      <c r="K102" s="18"/>
      <c r="L102" s="18"/>
      <c r="M102" s="18"/>
      <c r="N102" s="18"/>
      <c r="Q102" s="29" t="s">
        <v>341</v>
      </c>
      <c r="R102" s="29"/>
      <c r="S102" s="32">
        <f>88*B102</f>
        <v>616</v>
      </c>
      <c r="T102" s="32">
        <f>88*C102</f>
        <v>440</v>
      </c>
      <c r="U102" s="32">
        <f>88*D102</f>
        <v>792</v>
      </c>
      <c r="V102" s="32">
        <f>88*E102</f>
        <v>968</v>
      </c>
      <c r="W102" s="32">
        <f t="shared" si="21"/>
        <v>2816</v>
      </c>
      <c r="X102" s="32">
        <f t="shared" si="22"/>
        <v>1848</v>
      </c>
    </row>
    <row r="103" spans="1:24" ht="12.75">
      <c r="A103" t="s">
        <v>342</v>
      </c>
      <c r="B103" s="18">
        <v>2</v>
      </c>
      <c r="C103" s="18">
        <v>1</v>
      </c>
      <c r="D103" s="18">
        <v>2</v>
      </c>
      <c r="E103" s="18">
        <v>1</v>
      </c>
      <c r="F103" s="18">
        <f t="shared" si="20"/>
        <v>6</v>
      </c>
      <c r="J103" s="18"/>
      <c r="K103" s="18"/>
      <c r="L103" s="18"/>
      <c r="M103" s="18"/>
      <c r="N103" s="18"/>
      <c r="Q103" s="29" t="s">
        <v>342</v>
      </c>
      <c r="R103" s="29"/>
      <c r="S103" s="32">
        <f>120*B103</f>
        <v>240</v>
      </c>
      <c r="T103" s="32">
        <f>120*C103</f>
        <v>120</v>
      </c>
      <c r="U103" s="32">
        <f>120*D103</f>
        <v>240</v>
      </c>
      <c r="V103" s="32">
        <f>120*E103</f>
        <v>120</v>
      </c>
      <c r="W103" s="32">
        <f t="shared" si="21"/>
        <v>720</v>
      </c>
      <c r="X103" s="32">
        <f t="shared" si="22"/>
        <v>600</v>
      </c>
    </row>
    <row r="104" spans="1:24" ht="12.75">
      <c r="A104" t="s">
        <v>343</v>
      </c>
      <c r="B104" s="18"/>
      <c r="C104" s="18">
        <v>2</v>
      </c>
      <c r="D104" s="18">
        <v>4</v>
      </c>
      <c r="E104" s="18">
        <v>4</v>
      </c>
      <c r="F104" s="18">
        <f t="shared" si="20"/>
        <v>10</v>
      </c>
      <c r="J104" s="18"/>
      <c r="K104" s="18"/>
      <c r="L104" s="18"/>
      <c r="M104" s="18"/>
      <c r="N104" s="18"/>
      <c r="Q104" s="29" t="s">
        <v>343</v>
      </c>
      <c r="R104" s="29"/>
      <c r="S104" s="32">
        <f>200*B104</f>
        <v>0</v>
      </c>
      <c r="T104" s="32">
        <f>200*C104</f>
        <v>400</v>
      </c>
      <c r="U104" s="32">
        <f>200*D104</f>
        <v>800</v>
      </c>
      <c r="V104" s="32">
        <f>200*E104</f>
        <v>800</v>
      </c>
      <c r="W104" s="32">
        <f t="shared" si="21"/>
        <v>2000</v>
      </c>
      <c r="X104" s="32">
        <f t="shared" si="22"/>
        <v>1200</v>
      </c>
    </row>
    <row r="105" spans="1:24" ht="12.75">
      <c r="A105" t="s">
        <v>68</v>
      </c>
      <c r="B105" s="18">
        <f>SUM(B100:B104)</f>
        <v>70</v>
      </c>
      <c r="C105" s="18">
        <f>SUM(C100:C104)</f>
        <v>114</v>
      </c>
      <c r="D105" s="18">
        <f>SUM(D100:D104)</f>
        <v>189</v>
      </c>
      <c r="E105" s="18">
        <f>SUM(E100:E104)</f>
        <v>265</v>
      </c>
      <c r="F105" s="18">
        <f t="shared" si="20"/>
        <v>638</v>
      </c>
      <c r="Q105" s="29" t="s">
        <v>68</v>
      </c>
      <c r="R105" s="29"/>
      <c r="S105" s="32">
        <f>SUM(S100:S104)</f>
        <v>3779</v>
      </c>
      <c r="T105" s="32">
        <f>SUM(T100:T104)</f>
        <v>5637</v>
      </c>
      <c r="U105" s="32">
        <f>SUM(U100:U104)</f>
        <v>9482</v>
      </c>
      <c r="V105" s="32">
        <f>SUM(V100:V104)</f>
        <v>12952</v>
      </c>
      <c r="W105" s="32">
        <f t="shared" si="21"/>
        <v>31850</v>
      </c>
      <c r="X105" s="32">
        <f t="shared" si="22"/>
        <v>18898</v>
      </c>
    </row>
    <row r="106" spans="2:24" ht="12.75">
      <c r="B106" s="18"/>
      <c r="C106" s="18"/>
      <c r="D106" s="18"/>
      <c r="E106" s="18"/>
      <c r="F106" s="18"/>
      <c r="Q106" s="29" t="s">
        <v>467</v>
      </c>
      <c r="R106" s="29"/>
      <c r="S106" s="33">
        <f>S105/B105</f>
        <v>53.98571428571429</v>
      </c>
      <c r="T106" s="33">
        <f>T105/C105</f>
        <v>49.44736842105263</v>
      </c>
      <c r="U106" s="33">
        <f>U105/D105</f>
        <v>50.16931216931217</v>
      </c>
      <c r="V106" s="33">
        <f>V105/E105</f>
        <v>48.87547169811321</v>
      </c>
      <c r="W106" s="33">
        <f>W105/F105</f>
        <v>49.921630094043884</v>
      </c>
      <c r="X106" s="33">
        <f>X105/SUM(B105:D105)</f>
        <v>50.66487935656836</v>
      </c>
    </row>
    <row r="107" spans="1:15" ht="12.75">
      <c r="A107" s="1" t="s">
        <v>408</v>
      </c>
      <c r="E107" s="25" t="s">
        <v>369</v>
      </c>
      <c r="H107" s="1" t="s">
        <v>409</v>
      </c>
      <c r="O107" s="25" t="s">
        <v>369</v>
      </c>
    </row>
    <row r="108" spans="2:6" ht="12.75">
      <c r="B108" s="18"/>
      <c r="C108" s="18"/>
      <c r="D108" s="18"/>
      <c r="E108" s="18"/>
      <c r="F108" s="18"/>
    </row>
    <row r="109" spans="1:23" ht="12.75">
      <c r="A109" s="1" t="s">
        <v>389</v>
      </c>
      <c r="H109" s="1" t="s">
        <v>390</v>
      </c>
      <c r="Q109" s="29"/>
      <c r="R109" s="29"/>
      <c r="S109" s="29"/>
      <c r="T109" s="29"/>
      <c r="U109" s="29"/>
      <c r="V109" s="29"/>
      <c r="W109" s="29"/>
    </row>
    <row r="110" spans="2:24" ht="12.75">
      <c r="B110" s="24" t="s">
        <v>345</v>
      </c>
      <c r="C110" s="24" t="s">
        <v>349</v>
      </c>
      <c r="D110" s="24" t="s">
        <v>346</v>
      </c>
      <c r="E110" s="24" t="s">
        <v>347</v>
      </c>
      <c r="F110" s="4" t="s">
        <v>68</v>
      </c>
      <c r="J110" s="24" t="s">
        <v>345</v>
      </c>
      <c r="K110" s="24" t="s">
        <v>349</v>
      </c>
      <c r="L110" s="24" t="s">
        <v>346</v>
      </c>
      <c r="M110" s="24" t="s">
        <v>347</v>
      </c>
      <c r="N110" s="4" t="s">
        <v>68</v>
      </c>
      <c r="Q110" s="72" t="s">
        <v>14</v>
      </c>
      <c r="R110" s="29"/>
      <c r="S110" s="31" t="s">
        <v>345</v>
      </c>
      <c r="T110" s="30" t="s">
        <v>349</v>
      </c>
      <c r="U110" s="30" t="s">
        <v>346</v>
      </c>
      <c r="V110" s="30" t="s">
        <v>347</v>
      </c>
      <c r="W110" s="31" t="s">
        <v>68</v>
      </c>
      <c r="X110" s="29" t="s">
        <v>419</v>
      </c>
    </row>
    <row r="111" spans="1:24" ht="12.75">
      <c r="A111" t="s">
        <v>339</v>
      </c>
      <c r="B111" s="18">
        <v>449</v>
      </c>
      <c r="C111" s="18">
        <v>591</v>
      </c>
      <c r="D111" s="18">
        <v>1823</v>
      </c>
      <c r="E111" s="18">
        <v>3692</v>
      </c>
      <c r="F111" s="18">
        <f aca="true" t="shared" si="23" ref="F111:F116">SUM(B111:E111)</f>
        <v>6555</v>
      </c>
      <c r="H111" t="s">
        <v>350</v>
      </c>
      <c r="J111" s="18">
        <v>400</v>
      </c>
      <c r="K111" s="18">
        <v>311</v>
      </c>
      <c r="L111" s="18">
        <v>229</v>
      </c>
      <c r="M111" s="18">
        <v>221</v>
      </c>
      <c r="N111" s="18">
        <f>SUM(J111:M111)</f>
        <v>1161</v>
      </c>
      <c r="Q111" s="29" t="s">
        <v>339</v>
      </c>
      <c r="R111" s="29"/>
      <c r="S111" s="32">
        <f>40*B111</f>
        <v>17960</v>
      </c>
      <c r="T111" s="32">
        <f>40*C111</f>
        <v>23640</v>
      </c>
      <c r="U111" s="32">
        <f>40*D111</f>
        <v>72920</v>
      </c>
      <c r="V111" s="32">
        <f>40*E111</f>
        <v>147680</v>
      </c>
      <c r="W111" s="32">
        <f aca="true" t="shared" si="24" ref="W111:W116">SUM(S111:V111)</f>
        <v>262200</v>
      </c>
      <c r="X111" s="32">
        <f aca="true" t="shared" si="25" ref="X111:X116">SUM(S111:U111)</f>
        <v>114520</v>
      </c>
    </row>
    <row r="112" spans="1:24" ht="12.75">
      <c r="A112" t="s">
        <v>340</v>
      </c>
      <c r="B112" s="18">
        <v>266</v>
      </c>
      <c r="C112" s="18">
        <v>197</v>
      </c>
      <c r="D112" s="18">
        <v>515</v>
      </c>
      <c r="E112" s="18">
        <v>477</v>
      </c>
      <c r="F112" s="18">
        <f t="shared" si="23"/>
        <v>1455</v>
      </c>
      <c r="H112" t="s">
        <v>351</v>
      </c>
      <c r="J112" s="18">
        <v>10</v>
      </c>
      <c r="K112" s="18">
        <v>4</v>
      </c>
      <c r="L112" s="18">
        <v>12</v>
      </c>
      <c r="M112" s="18">
        <v>7</v>
      </c>
      <c r="N112" s="18">
        <f>SUM(J112:M112)</f>
        <v>33</v>
      </c>
      <c r="Q112" s="29" t="s">
        <v>340</v>
      </c>
      <c r="R112" s="29"/>
      <c r="S112" s="32">
        <f>63*B112</f>
        <v>16758</v>
      </c>
      <c r="T112" s="32">
        <f>63*C112</f>
        <v>12411</v>
      </c>
      <c r="U112" s="32">
        <f>63*D112</f>
        <v>32445</v>
      </c>
      <c r="V112" s="32">
        <f>63*E112</f>
        <v>30051</v>
      </c>
      <c r="W112" s="32">
        <f t="shared" si="24"/>
        <v>91665</v>
      </c>
      <c r="X112" s="32">
        <f t="shared" si="25"/>
        <v>61614</v>
      </c>
    </row>
    <row r="113" spans="1:24" ht="12.75">
      <c r="A113" t="s">
        <v>341</v>
      </c>
      <c r="B113" s="18">
        <v>93</v>
      </c>
      <c r="C113" s="18">
        <v>69</v>
      </c>
      <c r="D113" s="18">
        <v>108</v>
      </c>
      <c r="E113" s="18">
        <v>103</v>
      </c>
      <c r="F113" s="18">
        <f t="shared" si="23"/>
        <v>373</v>
      </c>
      <c r="H113" t="s">
        <v>352</v>
      </c>
      <c r="J113" s="18"/>
      <c r="K113" s="18"/>
      <c r="L113" s="18">
        <v>2</v>
      </c>
      <c r="M113" s="18">
        <v>1</v>
      </c>
      <c r="N113" s="18">
        <f>SUM(J113:M113)</f>
        <v>3</v>
      </c>
      <c r="Q113" s="29" t="s">
        <v>341</v>
      </c>
      <c r="R113" s="29"/>
      <c r="S113" s="32">
        <f>88*B113</f>
        <v>8184</v>
      </c>
      <c r="T113" s="32">
        <f>88*C113</f>
        <v>6072</v>
      </c>
      <c r="U113" s="32">
        <f>88*D113</f>
        <v>9504</v>
      </c>
      <c r="V113" s="32">
        <f>88*E113</f>
        <v>9064</v>
      </c>
      <c r="W113" s="32">
        <f t="shared" si="24"/>
        <v>32824</v>
      </c>
      <c r="X113" s="32">
        <f t="shared" si="25"/>
        <v>23760</v>
      </c>
    </row>
    <row r="114" spans="1:24" ht="12.75">
      <c r="A114" t="s">
        <v>342</v>
      </c>
      <c r="B114" s="18">
        <v>21</v>
      </c>
      <c r="C114" s="18">
        <v>25</v>
      </c>
      <c r="D114" s="18">
        <v>29</v>
      </c>
      <c r="E114" s="18">
        <v>33</v>
      </c>
      <c r="F114" s="18">
        <f t="shared" si="23"/>
        <v>108</v>
      </c>
      <c r="H114" t="s">
        <v>353</v>
      </c>
      <c r="J114" s="18">
        <v>2</v>
      </c>
      <c r="K114" s="18"/>
      <c r="L114" s="18">
        <v>1</v>
      </c>
      <c r="M114" s="18"/>
      <c r="N114" s="18">
        <f>SUM(J114:M114)</f>
        <v>3</v>
      </c>
      <c r="Q114" s="29" t="s">
        <v>342</v>
      </c>
      <c r="R114" s="29"/>
      <c r="S114" s="32">
        <f>120*B114</f>
        <v>2520</v>
      </c>
      <c r="T114" s="32">
        <f>120*C114</f>
        <v>3000</v>
      </c>
      <c r="U114" s="32">
        <f>120*D114</f>
        <v>3480</v>
      </c>
      <c r="V114" s="32">
        <f>120*E114</f>
        <v>3960</v>
      </c>
      <c r="W114" s="32">
        <f t="shared" si="24"/>
        <v>12960</v>
      </c>
      <c r="X114" s="32">
        <f t="shared" si="25"/>
        <v>9000</v>
      </c>
    </row>
    <row r="115" spans="1:24" ht="12.75">
      <c r="A115" t="s">
        <v>343</v>
      </c>
      <c r="B115" s="18">
        <v>9</v>
      </c>
      <c r="C115" s="18">
        <v>29</v>
      </c>
      <c r="D115" s="18">
        <v>26</v>
      </c>
      <c r="E115" s="18">
        <v>19</v>
      </c>
      <c r="F115" s="18">
        <f t="shared" si="23"/>
        <v>83</v>
      </c>
      <c r="H115" t="s">
        <v>68</v>
      </c>
      <c r="J115" s="18">
        <f>SUM(J111:J114)</f>
        <v>412</v>
      </c>
      <c r="K115" s="18">
        <f>SUM(K111:K114)</f>
        <v>315</v>
      </c>
      <c r="L115" s="18">
        <f>SUM(L111:L114)</f>
        <v>244</v>
      </c>
      <c r="M115" s="18">
        <f>SUM(M111:M114)</f>
        <v>229</v>
      </c>
      <c r="N115" s="18">
        <f>SUM(J115:M115)</f>
        <v>1200</v>
      </c>
      <c r="Q115" s="29" t="s">
        <v>343</v>
      </c>
      <c r="R115" s="29"/>
      <c r="S115" s="32">
        <f>200*B115</f>
        <v>1800</v>
      </c>
      <c r="T115" s="32">
        <f>200*C115</f>
        <v>5800</v>
      </c>
      <c r="U115" s="32">
        <f>200*D115</f>
        <v>5200</v>
      </c>
      <c r="V115" s="32">
        <f>200*E115</f>
        <v>3800</v>
      </c>
      <c r="W115" s="32">
        <f t="shared" si="24"/>
        <v>16600</v>
      </c>
      <c r="X115" s="32">
        <f t="shared" si="25"/>
        <v>12800</v>
      </c>
    </row>
    <row r="116" spans="1:24" ht="12.75">
      <c r="A116" t="s">
        <v>68</v>
      </c>
      <c r="B116" s="18">
        <f>SUM(B111:B115)</f>
        <v>838</v>
      </c>
      <c r="C116" s="18">
        <f>SUM(C111:C115)</f>
        <v>911</v>
      </c>
      <c r="D116" s="18">
        <f>SUM(D111:D115)</f>
        <v>2501</v>
      </c>
      <c r="E116" s="18">
        <f>SUM(E111:E115)</f>
        <v>4324</v>
      </c>
      <c r="F116" s="18">
        <f t="shared" si="23"/>
        <v>8574</v>
      </c>
      <c r="Q116" s="29" t="s">
        <v>68</v>
      </c>
      <c r="R116" s="29"/>
      <c r="S116" s="32">
        <f>SUM(S111:S115)</f>
        <v>47222</v>
      </c>
      <c r="T116" s="32">
        <f>SUM(T111:T115)</f>
        <v>50923</v>
      </c>
      <c r="U116" s="32">
        <f>SUM(U111:U115)</f>
        <v>123549</v>
      </c>
      <c r="V116" s="32">
        <f>SUM(V111:V115)</f>
        <v>194555</v>
      </c>
      <c r="W116" s="32">
        <f t="shared" si="24"/>
        <v>416249</v>
      </c>
      <c r="X116" s="32">
        <f t="shared" si="25"/>
        <v>221694</v>
      </c>
    </row>
    <row r="117" spans="17:24" ht="12.75">
      <c r="Q117" s="29" t="s">
        <v>467</v>
      </c>
      <c r="R117" s="29"/>
      <c r="S117" s="33">
        <f>S116/B116</f>
        <v>56.35083532219571</v>
      </c>
      <c r="T117" s="33">
        <f>T116/C116</f>
        <v>55.897914379802415</v>
      </c>
      <c r="U117" s="33">
        <f>U116/D116</f>
        <v>49.39984006397441</v>
      </c>
      <c r="V117" s="33">
        <f>V116/E116</f>
        <v>44.994218316373725</v>
      </c>
      <c r="W117" s="33">
        <f>W116/F116</f>
        <v>48.547818987637044</v>
      </c>
      <c r="X117" s="33">
        <f>X116/SUM(B116:D116)</f>
        <v>52.16329411764706</v>
      </c>
    </row>
    <row r="118" spans="1:15" ht="12.75">
      <c r="A118" s="1" t="s">
        <v>391</v>
      </c>
      <c r="E118" s="25" t="s">
        <v>369</v>
      </c>
      <c r="H118" s="1" t="s">
        <v>392</v>
      </c>
      <c r="O118" s="25" t="s">
        <v>369</v>
      </c>
    </row>
    <row r="120" spans="1:23" ht="12.75">
      <c r="A120" s="1" t="s">
        <v>395</v>
      </c>
      <c r="H120" s="1" t="s">
        <v>396</v>
      </c>
      <c r="O120" s="25" t="s">
        <v>369</v>
      </c>
      <c r="Q120" s="29"/>
      <c r="R120" s="29"/>
      <c r="S120" s="29"/>
      <c r="T120" s="29"/>
      <c r="U120" s="29"/>
      <c r="V120" s="29"/>
      <c r="W120" s="29"/>
    </row>
    <row r="121" spans="2:24" ht="12.75">
      <c r="B121" s="24" t="s">
        <v>345</v>
      </c>
      <c r="C121" s="24" t="s">
        <v>349</v>
      </c>
      <c r="D121" s="24" t="s">
        <v>346</v>
      </c>
      <c r="E121" s="24" t="s">
        <v>347</v>
      </c>
      <c r="F121" s="4" t="s">
        <v>68</v>
      </c>
      <c r="J121" s="24"/>
      <c r="K121" s="24"/>
      <c r="L121" s="24"/>
      <c r="M121" s="24"/>
      <c r="N121" s="4"/>
      <c r="Q121" s="72" t="s">
        <v>18</v>
      </c>
      <c r="R121" s="29"/>
      <c r="S121" s="31" t="s">
        <v>345</v>
      </c>
      <c r="T121" s="30" t="s">
        <v>349</v>
      </c>
      <c r="U121" s="30" t="s">
        <v>346</v>
      </c>
      <c r="V121" s="30" t="s">
        <v>347</v>
      </c>
      <c r="W121" s="31" t="s">
        <v>68</v>
      </c>
      <c r="X121" s="29" t="s">
        <v>419</v>
      </c>
    </row>
    <row r="122" spans="1:24" ht="12.75">
      <c r="A122" t="s">
        <v>339</v>
      </c>
      <c r="B122" s="18">
        <v>142</v>
      </c>
      <c r="C122" s="18">
        <v>259</v>
      </c>
      <c r="D122" s="18">
        <v>1368</v>
      </c>
      <c r="E122" s="18">
        <v>3299</v>
      </c>
      <c r="F122" s="18">
        <f aca="true" t="shared" si="26" ref="F122:F127">SUM(B122:E122)</f>
        <v>5068</v>
      </c>
      <c r="K122" s="18"/>
      <c r="L122" s="18"/>
      <c r="M122" s="18"/>
      <c r="N122" s="18"/>
      <c r="Q122" s="29" t="s">
        <v>339</v>
      </c>
      <c r="R122" s="29"/>
      <c r="S122" s="32">
        <f>40*B122</f>
        <v>5680</v>
      </c>
      <c r="T122" s="32">
        <f>40*C122</f>
        <v>10360</v>
      </c>
      <c r="U122" s="32">
        <f>40*D122</f>
        <v>54720</v>
      </c>
      <c r="V122" s="32">
        <f>40*E122</f>
        <v>131960</v>
      </c>
      <c r="W122" s="32">
        <f aca="true" t="shared" si="27" ref="W122:W127">SUM(S122:V122)</f>
        <v>202720</v>
      </c>
      <c r="X122" s="32">
        <f aca="true" t="shared" si="28" ref="X122:X127">SUM(S122:U122)</f>
        <v>70760</v>
      </c>
    </row>
    <row r="123" spans="1:24" ht="12.75">
      <c r="A123" t="s">
        <v>340</v>
      </c>
      <c r="B123" s="18">
        <v>231</v>
      </c>
      <c r="C123" s="18">
        <v>151</v>
      </c>
      <c r="D123" s="18">
        <v>228</v>
      </c>
      <c r="E123" s="18">
        <v>247</v>
      </c>
      <c r="F123" s="18">
        <f t="shared" si="26"/>
        <v>857</v>
      </c>
      <c r="J123" s="18"/>
      <c r="K123" s="18"/>
      <c r="L123" s="18"/>
      <c r="M123" s="18"/>
      <c r="N123" s="18"/>
      <c r="Q123" s="29" t="s">
        <v>340</v>
      </c>
      <c r="R123" s="29"/>
      <c r="S123" s="32">
        <f>63*B123</f>
        <v>14553</v>
      </c>
      <c r="T123" s="32">
        <f>63*C123</f>
        <v>9513</v>
      </c>
      <c r="U123" s="32">
        <f>63*D123</f>
        <v>14364</v>
      </c>
      <c r="V123" s="32">
        <f>63*E123</f>
        <v>15561</v>
      </c>
      <c r="W123" s="32">
        <f t="shared" si="27"/>
        <v>53991</v>
      </c>
      <c r="X123" s="32">
        <f t="shared" si="28"/>
        <v>38430</v>
      </c>
    </row>
    <row r="124" spans="1:24" ht="12.75">
      <c r="A124" t="s">
        <v>341</v>
      </c>
      <c r="B124" s="18">
        <v>36</v>
      </c>
      <c r="C124" s="18">
        <v>23</v>
      </c>
      <c r="D124" s="18">
        <v>55</v>
      </c>
      <c r="E124" s="18">
        <v>46</v>
      </c>
      <c r="F124" s="18">
        <f t="shared" si="26"/>
        <v>160</v>
      </c>
      <c r="J124" s="18"/>
      <c r="K124" s="18"/>
      <c r="L124" s="18"/>
      <c r="M124" s="18"/>
      <c r="N124" s="18"/>
      <c r="Q124" s="29" t="s">
        <v>341</v>
      </c>
      <c r="R124" s="29"/>
      <c r="S124" s="32">
        <f>88*B124</f>
        <v>3168</v>
      </c>
      <c r="T124" s="32">
        <f>88*C124</f>
        <v>2024</v>
      </c>
      <c r="U124" s="32">
        <f>88*D124</f>
        <v>4840</v>
      </c>
      <c r="V124" s="32">
        <f>88*E124</f>
        <v>4048</v>
      </c>
      <c r="W124" s="32">
        <f t="shared" si="27"/>
        <v>14080</v>
      </c>
      <c r="X124" s="32">
        <f t="shared" si="28"/>
        <v>10032</v>
      </c>
    </row>
    <row r="125" spans="1:24" ht="12.75">
      <c r="A125" t="s">
        <v>342</v>
      </c>
      <c r="B125" s="18">
        <v>14</v>
      </c>
      <c r="C125" s="18">
        <v>17</v>
      </c>
      <c r="D125" s="18">
        <v>23</v>
      </c>
      <c r="E125" s="18">
        <v>7</v>
      </c>
      <c r="F125" s="18">
        <f t="shared" si="26"/>
        <v>61</v>
      </c>
      <c r="J125" s="18"/>
      <c r="K125" s="18"/>
      <c r="L125" s="18"/>
      <c r="M125" s="18"/>
      <c r="N125" s="18"/>
      <c r="Q125" s="29" t="s">
        <v>342</v>
      </c>
      <c r="R125" s="29"/>
      <c r="S125" s="32">
        <f>120*B125</f>
        <v>1680</v>
      </c>
      <c r="T125" s="32">
        <f>120*C125</f>
        <v>2040</v>
      </c>
      <c r="U125" s="32">
        <f>120*D125</f>
        <v>2760</v>
      </c>
      <c r="V125" s="32">
        <f>120*E125</f>
        <v>840</v>
      </c>
      <c r="W125" s="32">
        <f t="shared" si="27"/>
        <v>7320</v>
      </c>
      <c r="X125" s="32">
        <f t="shared" si="28"/>
        <v>6480</v>
      </c>
    </row>
    <row r="126" spans="1:24" ht="12.75">
      <c r="A126" t="s">
        <v>343</v>
      </c>
      <c r="B126" s="18">
        <v>9</v>
      </c>
      <c r="C126" s="18">
        <v>10</v>
      </c>
      <c r="D126" s="18">
        <v>6</v>
      </c>
      <c r="E126" s="18">
        <v>3</v>
      </c>
      <c r="F126" s="18">
        <f t="shared" si="26"/>
        <v>28</v>
      </c>
      <c r="J126" s="18"/>
      <c r="K126" s="18"/>
      <c r="L126" s="18"/>
      <c r="M126" s="18"/>
      <c r="N126" s="18"/>
      <c r="Q126" s="29" t="s">
        <v>343</v>
      </c>
      <c r="R126" s="29"/>
      <c r="S126" s="32">
        <f>200*B126</f>
        <v>1800</v>
      </c>
      <c r="T126" s="32">
        <f>200*C126</f>
        <v>2000</v>
      </c>
      <c r="U126" s="32">
        <f>200*D126</f>
        <v>1200</v>
      </c>
      <c r="V126" s="32">
        <f>200*E126</f>
        <v>600</v>
      </c>
      <c r="W126" s="32">
        <f t="shared" si="27"/>
        <v>5600</v>
      </c>
      <c r="X126" s="32">
        <f t="shared" si="28"/>
        <v>5000</v>
      </c>
    </row>
    <row r="127" spans="1:24" ht="12.75">
      <c r="A127" t="s">
        <v>68</v>
      </c>
      <c r="B127" s="18">
        <f>SUM(B122:B126)</f>
        <v>432</v>
      </c>
      <c r="C127" s="18">
        <f>SUM(C122:C126)</f>
        <v>460</v>
      </c>
      <c r="D127" s="18">
        <f>SUM(D122:D126)</f>
        <v>1680</v>
      </c>
      <c r="E127" s="18">
        <f>SUM(E122:E126)</f>
        <v>3602</v>
      </c>
      <c r="F127" s="18">
        <f t="shared" si="26"/>
        <v>6174</v>
      </c>
      <c r="Q127" s="29" t="s">
        <v>68</v>
      </c>
      <c r="R127" s="29"/>
      <c r="S127" s="32">
        <f>SUM(S122:S126)</f>
        <v>26881</v>
      </c>
      <c r="T127" s="32">
        <f>SUM(T122:T126)</f>
        <v>25937</v>
      </c>
      <c r="U127" s="32">
        <f>SUM(U122:U126)</f>
        <v>77884</v>
      </c>
      <c r="V127" s="32">
        <f>SUM(V122:V126)</f>
        <v>153009</v>
      </c>
      <c r="W127" s="32">
        <f t="shared" si="27"/>
        <v>283711</v>
      </c>
      <c r="X127" s="32">
        <f t="shared" si="28"/>
        <v>130702</v>
      </c>
    </row>
    <row r="128" spans="2:24" ht="12.75">
      <c r="B128" s="18"/>
      <c r="C128" s="18"/>
      <c r="D128" s="18"/>
      <c r="E128" s="18"/>
      <c r="F128" s="18"/>
      <c r="Q128" s="29" t="s">
        <v>467</v>
      </c>
      <c r="R128" s="29"/>
      <c r="S128" s="33">
        <f>S127/B127</f>
        <v>62.22453703703704</v>
      </c>
      <c r="T128" s="33">
        <f>T127/C127</f>
        <v>56.38478260869565</v>
      </c>
      <c r="U128" s="33">
        <f>U127/D127</f>
        <v>46.35952380952381</v>
      </c>
      <c r="V128" s="33">
        <f>V127/E127</f>
        <v>42.478900610771795</v>
      </c>
      <c r="W128" s="33">
        <f>W127/F127</f>
        <v>45.95254292193068</v>
      </c>
      <c r="X128" s="33">
        <f>X127/SUM(B127:D127)</f>
        <v>50.817262830482115</v>
      </c>
    </row>
    <row r="129" spans="1:15" ht="12.75">
      <c r="A129" s="1" t="s">
        <v>398</v>
      </c>
      <c r="E129" s="25" t="s">
        <v>369</v>
      </c>
      <c r="H129" s="1" t="s">
        <v>399</v>
      </c>
      <c r="O129" s="25" t="s">
        <v>369</v>
      </c>
    </row>
    <row r="130" spans="1:15" ht="12.75">
      <c r="A130" s="1"/>
      <c r="E130" s="25"/>
      <c r="H130" s="1"/>
      <c r="O130" s="25"/>
    </row>
    <row r="131" spans="1:15" ht="12.75">
      <c r="A131" s="1" t="s">
        <v>413</v>
      </c>
      <c r="E131" s="25" t="s">
        <v>369</v>
      </c>
      <c r="H131" s="1" t="s">
        <v>414</v>
      </c>
      <c r="O131" s="25" t="s">
        <v>369</v>
      </c>
    </row>
    <row r="132" spans="1:15" ht="12.75">
      <c r="A132" s="1"/>
      <c r="E132" s="25"/>
      <c r="H132" s="1"/>
      <c r="O132" s="25"/>
    </row>
    <row r="133" spans="1:15" ht="12.75">
      <c r="A133" s="1" t="s">
        <v>415</v>
      </c>
      <c r="E133" s="25" t="s">
        <v>369</v>
      </c>
      <c r="H133" s="1" t="s">
        <v>416</v>
      </c>
      <c r="O133" s="25" t="s">
        <v>369</v>
      </c>
    </row>
    <row r="134" spans="2:6" ht="12.75">
      <c r="B134" s="18"/>
      <c r="C134" s="18"/>
      <c r="D134" s="18"/>
      <c r="E134" s="18"/>
      <c r="F134" s="18"/>
    </row>
    <row r="135" spans="1:23" ht="12.75">
      <c r="A135" s="1" t="s">
        <v>403</v>
      </c>
      <c r="H135" s="1" t="s">
        <v>411</v>
      </c>
      <c r="O135" s="25" t="s">
        <v>369</v>
      </c>
      <c r="Q135" s="29"/>
      <c r="R135" s="29"/>
      <c r="S135" s="29"/>
      <c r="T135" s="29"/>
      <c r="U135" s="29"/>
      <c r="V135" s="29"/>
      <c r="W135" s="29"/>
    </row>
    <row r="136" spans="2:24" ht="12.75">
      <c r="B136" s="24" t="s">
        <v>345</v>
      </c>
      <c r="C136" s="24" t="s">
        <v>349</v>
      </c>
      <c r="D136" s="24" t="s">
        <v>346</v>
      </c>
      <c r="E136" s="24" t="s">
        <v>347</v>
      </c>
      <c r="F136" s="4" t="s">
        <v>68</v>
      </c>
      <c r="Q136" s="72" t="s">
        <v>484</v>
      </c>
      <c r="R136" s="29"/>
      <c r="S136" s="31" t="s">
        <v>345</v>
      </c>
      <c r="T136" s="30" t="s">
        <v>349</v>
      </c>
      <c r="U136" s="30" t="s">
        <v>346</v>
      </c>
      <c r="V136" s="30" t="s">
        <v>347</v>
      </c>
      <c r="W136" s="31" t="s">
        <v>68</v>
      </c>
      <c r="X136" s="29" t="s">
        <v>419</v>
      </c>
    </row>
    <row r="137" spans="1:24" ht="12.75">
      <c r="A137" t="s">
        <v>339</v>
      </c>
      <c r="B137" s="18">
        <v>4</v>
      </c>
      <c r="C137" s="18">
        <v>12</v>
      </c>
      <c r="D137" s="18">
        <v>25</v>
      </c>
      <c r="E137" s="18">
        <v>133</v>
      </c>
      <c r="F137" s="18">
        <f aca="true" t="shared" si="29" ref="F137:F142">SUM(B137:E137)</f>
        <v>174</v>
      </c>
      <c r="Q137" s="29" t="s">
        <v>339</v>
      </c>
      <c r="R137" s="29"/>
      <c r="S137" s="32">
        <f>40*B137</f>
        <v>160</v>
      </c>
      <c r="T137" s="32">
        <f>40*C137</f>
        <v>480</v>
      </c>
      <c r="U137" s="32">
        <f>40*D137</f>
        <v>1000</v>
      </c>
      <c r="V137" s="32">
        <f>40*E137</f>
        <v>5320</v>
      </c>
      <c r="W137" s="32">
        <f aca="true" t="shared" si="30" ref="W137:W142">SUM(S137:V137)</f>
        <v>6960</v>
      </c>
      <c r="X137" s="32">
        <f aca="true" t="shared" si="31" ref="X137:X142">SUM(S137:U137)</f>
        <v>1640</v>
      </c>
    </row>
    <row r="138" spans="1:24" ht="12.75">
      <c r="A138" t="s">
        <v>340</v>
      </c>
      <c r="B138" s="18">
        <v>7</v>
      </c>
      <c r="C138" s="18">
        <v>10</v>
      </c>
      <c r="D138" s="18">
        <v>34</v>
      </c>
      <c r="E138" s="18">
        <v>59</v>
      </c>
      <c r="F138" s="18">
        <f t="shared" si="29"/>
        <v>110</v>
      </c>
      <c r="Q138" s="29" t="s">
        <v>340</v>
      </c>
      <c r="R138" s="29"/>
      <c r="S138" s="32">
        <f>63*B138</f>
        <v>441</v>
      </c>
      <c r="T138" s="32">
        <f>63*C138</f>
        <v>630</v>
      </c>
      <c r="U138" s="32">
        <f>63*D138</f>
        <v>2142</v>
      </c>
      <c r="V138" s="32">
        <f>63*E138</f>
        <v>3717</v>
      </c>
      <c r="W138" s="32">
        <f t="shared" si="30"/>
        <v>6930</v>
      </c>
      <c r="X138" s="32">
        <f t="shared" si="31"/>
        <v>3213</v>
      </c>
    </row>
    <row r="139" spans="1:24" ht="12.75">
      <c r="A139" t="s">
        <v>341</v>
      </c>
      <c r="B139" s="18">
        <v>3</v>
      </c>
      <c r="C139" s="18">
        <v>2</v>
      </c>
      <c r="D139" s="18">
        <v>9</v>
      </c>
      <c r="E139" s="18">
        <v>18</v>
      </c>
      <c r="F139" s="18">
        <f t="shared" si="29"/>
        <v>32</v>
      </c>
      <c r="Q139" s="29" t="s">
        <v>341</v>
      </c>
      <c r="R139" s="29"/>
      <c r="S139" s="32">
        <f>88*B139</f>
        <v>264</v>
      </c>
      <c r="T139" s="32">
        <f>88*C139</f>
        <v>176</v>
      </c>
      <c r="U139" s="32">
        <f>88*D139</f>
        <v>792</v>
      </c>
      <c r="V139" s="32">
        <f>88*E139</f>
        <v>1584</v>
      </c>
      <c r="W139" s="32">
        <f t="shared" si="30"/>
        <v>2816</v>
      </c>
      <c r="X139" s="32">
        <f t="shared" si="31"/>
        <v>1232</v>
      </c>
    </row>
    <row r="140" spans="1:24" ht="12.75">
      <c r="A140" t="s">
        <v>342</v>
      </c>
      <c r="B140" s="18">
        <v>1</v>
      </c>
      <c r="C140" s="18">
        <v>1</v>
      </c>
      <c r="D140" s="18">
        <v>1</v>
      </c>
      <c r="E140" s="18">
        <v>2</v>
      </c>
      <c r="F140" s="18">
        <f t="shared" si="29"/>
        <v>5</v>
      </c>
      <c r="Q140" s="29" t="s">
        <v>342</v>
      </c>
      <c r="R140" s="29"/>
      <c r="S140" s="32">
        <f>120*B140</f>
        <v>120</v>
      </c>
      <c r="T140" s="32">
        <f>120*C140</f>
        <v>120</v>
      </c>
      <c r="U140" s="32">
        <f>120*D140</f>
        <v>120</v>
      </c>
      <c r="V140" s="32">
        <f>120*E140</f>
        <v>240</v>
      </c>
      <c r="W140" s="32">
        <f t="shared" si="30"/>
        <v>600</v>
      </c>
      <c r="X140" s="32">
        <f t="shared" si="31"/>
        <v>360</v>
      </c>
    </row>
    <row r="141" spans="1:24" ht="12.75">
      <c r="A141" t="s">
        <v>343</v>
      </c>
      <c r="B141" s="18"/>
      <c r="C141" s="18"/>
      <c r="D141" s="18">
        <v>1</v>
      </c>
      <c r="E141" s="18"/>
      <c r="F141" s="18">
        <f t="shared" si="29"/>
        <v>1</v>
      </c>
      <c r="Q141" s="29" t="s">
        <v>343</v>
      </c>
      <c r="R141" s="29"/>
      <c r="S141" s="32">
        <f>200*B141</f>
        <v>0</v>
      </c>
      <c r="T141" s="32">
        <f>200*C141</f>
        <v>0</v>
      </c>
      <c r="U141" s="32">
        <f>200*D141</f>
        <v>200</v>
      </c>
      <c r="V141" s="32">
        <f>200*E141</f>
        <v>0</v>
      </c>
      <c r="W141" s="32">
        <f t="shared" si="30"/>
        <v>200</v>
      </c>
      <c r="X141" s="32">
        <f t="shared" si="31"/>
        <v>200</v>
      </c>
    </row>
    <row r="142" spans="1:24" ht="12.75">
      <c r="A142" t="s">
        <v>68</v>
      </c>
      <c r="B142" s="18">
        <f>SUM(B137:B141)</f>
        <v>15</v>
      </c>
      <c r="C142" s="18">
        <f>SUM(C137:C141)</f>
        <v>25</v>
      </c>
      <c r="D142" s="18">
        <f>SUM(D137:D141)</f>
        <v>70</v>
      </c>
      <c r="E142" s="18">
        <f>SUM(E137:E141)</f>
        <v>212</v>
      </c>
      <c r="F142" s="18">
        <f t="shared" si="29"/>
        <v>322</v>
      </c>
      <c r="Q142" s="29" t="s">
        <v>68</v>
      </c>
      <c r="R142" s="29"/>
      <c r="S142" s="32">
        <f>SUM(S137:S141)</f>
        <v>985</v>
      </c>
      <c r="T142" s="32">
        <f>SUM(T137:T141)</f>
        <v>1406</v>
      </c>
      <c r="U142" s="32">
        <f>SUM(U137:U141)</f>
        <v>4254</v>
      </c>
      <c r="V142" s="32">
        <f>SUM(V137:V141)</f>
        <v>10861</v>
      </c>
      <c r="W142" s="32">
        <f t="shared" si="30"/>
        <v>17506</v>
      </c>
      <c r="X142" s="32">
        <f t="shared" si="31"/>
        <v>6645</v>
      </c>
    </row>
    <row r="143" spans="2:24" ht="12.75">
      <c r="B143" s="18"/>
      <c r="C143" s="18"/>
      <c r="D143" s="18"/>
      <c r="E143" s="18"/>
      <c r="F143" s="18"/>
      <c r="Q143" s="29" t="s">
        <v>467</v>
      </c>
      <c r="R143" s="29"/>
      <c r="S143" s="33">
        <f>S142/B142</f>
        <v>65.66666666666667</v>
      </c>
      <c r="T143" s="33">
        <f>T142/C142</f>
        <v>56.24</v>
      </c>
      <c r="U143" s="33">
        <f>U142/D142</f>
        <v>60.77142857142857</v>
      </c>
      <c r="V143" s="33">
        <f>V142/E142</f>
        <v>51.2311320754717</v>
      </c>
      <c r="W143" s="33">
        <f>W142/F142</f>
        <v>54.36645962732919</v>
      </c>
      <c r="X143" s="33">
        <f>X142/SUM(B142:D142)</f>
        <v>60.40909090909091</v>
      </c>
    </row>
    <row r="144" spans="1:23" ht="12.75">
      <c r="A144" s="1" t="s">
        <v>378</v>
      </c>
      <c r="H144" s="1" t="s">
        <v>384</v>
      </c>
      <c r="Q144" s="29"/>
      <c r="R144" s="29"/>
      <c r="S144" s="29"/>
      <c r="T144" s="29"/>
      <c r="U144" s="29"/>
      <c r="V144" s="29"/>
      <c r="W144" s="29"/>
    </row>
    <row r="145" spans="2:24" ht="12.75">
      <c r="B145" s="24" t="s">
        <v>345</v>
      </c>
      <c r="C145" s="24" t="s">
        <v>349</v>
      </c>
      <c r="D145" s="24" t="s">
        <v>346</v>
      </c>
      <c r="E145" s="24" t="s">
        <v>347</v>
      </c>
      <c r="F145" s="4" t="s">
        <v>68</v>
      </c>
      <c r="J145" s="24" t="s">
        <v>345</v>
      </c>
      <c r="K145" s="24" t="s">
        <v>349</v>
      </c>
      <c r="L145" s="24" t="s">
        <v>346</v>
      </c>
      <c r="M145" s="24" t="s">
        <v>347</v>
      </c>
      <c r="N145" s="4" t="s">
        <v>68</v>
      </c>
      <c r="Q145" s="72" t="s">
        <v>1</v>
      </c>
      <c r="R145" s="29"/>
      <c r="S145" s="31" t="s">
        <v>345</v>
      </c>
      <c r="T145" s="30" t="s">
        <v>349</v>
      </c>
      <c r="U145" s="30" t="s">
        <v>346</v>
      </c>
      <c r="V145" s="30" t="s">
        <v>347</v>
      </c>
      <c r="W145" s="31" t="s">
        <v>68</v>
      </c>
      <c r="X145" s="29" t="s">
        <v>419</v>
      </c>
    </row>
    <row r="146" spans="1:24" ht="12.75">
      <c r="A146" t="s">
        <v>339</v>
      </c>
      <c r="B146" s="18">
        <v>66</v>
      </c>
      <c r="C146" s="18">
        <v>149</v>
      </c>
      <c r="D146" s="18">
        <v>683</v>
      </c>
      <c r="E146" s="18">
        <v>7356</v>
      </c>
      <c r="F146" s="18">
        <f aca="true" t="shared" si="32" ref="F146:F151">SUM(B146:E146)</f>
        <v>8254</v>
      </c>
      <c r="H146" t="s">
        <v>350</v>
      </c>
      <c r="J146" s="18">
        <v>105</v>
      </c>
      <c r="K146" s="18">
        <v>214</v>
      </c>
      <c r="L146" s="18">
        <v>610</v>
      </c>
      <c r="M146" s="18">
        <v>1171</v>
      </c>
      <c r="N146" s="18">
        <f>SUM(J146:M146)</f>
        <v>2100</v>
      </c>
      <c r="Q146" s="29" t="s">
        <v>339</v>
      </c>
      <c r="R146" s="29"/>
      <c r="S146" s="32">
        <f>40*B146</f>
        <v>2640</v>
      </c>
      <c r="T146" s="32">
        <f>40*C146</f>
        <v>5960</v>
      </c>
      <c r="U146" s="32">
        <f>40*D146</f>
        <v>27320</v>
      </c>
      <c r="V146" s="32">
        <f>40*E146</f>
        <v>294240</v>
      </c>
      <c r="W146" s="32">
        <f aca="true" t="shared" si="33" ref="W146:W151">SUM(S146:V146)</f>
        <v>330160</v>
      </c>
      <c r="X146" s="32">
        <f aca="true" t="shared" si="34" ref="X146:X151">SUM(S146:U146)</f>
        <v>35920</v>
      </c>
    </row>
    <row r="147" spans="1:24" ht="12.75">
      <c r="A147" t="s">
        <v>340</v>
      </c>
      <c r="B147" s="18">
        <v>497</v>
      </c>
      <c r="C147" s="18">
        <v>884</v>
      </c>
      <c r="D147" s="18">
        <v>4995</v>
      </c>
      <c r="E147" s="18">
        <v>13465</v>
      </c>
      <c r="F147" s="18">
        <f t="shared" si="32"/>
        <v>19841</v>
      </c>
      <c r="H147" t="s">
        <v>351</v>
      </c>
      <c r="J147" s="18">
        <v>518</v>
      </c>
      <c r="K147" s="18">
        <v>542</v>
      </c>
      <c r="L147" s="18">
        <v>872</v>
      </c>
      <c r="M147" s="18">
        <v>584</v>
      </c>
      <c r="N147" s="18">
        <f>SUM(J147:M147)</f>
        <v>2516</v>
      </c>
      <c r="Q147" s="29" t="s">
        <v>340</v>
      </c>
      <c r="R147" s="29"/>
      <c r="S147" s="32">
        <f>63*B147</f>
        <v>31311</v>
      </c>
      <c r="T147" s="32">
        <f>63*C147</f>
        <v>55692</v>
      </c>
      <c r="U147" s="32">
        <f>63*D147</f>
        <v>314685</v>
      </c>
      <c r="V147" s="32">
        <f>63*E147</f>
        <v>848295</v>
      </c>
      <c r="W147" s="32">
        <f t="shared" si="33"/>
        <v>1249983</v>
      </c>
      <c r="X147" s="32">
        <f t="shared" si="34"/>
        <v>401688</v>
      </c>
    </row>
    <row r="148" spans="1:24" ht="12.75">
      <c r="A148" t="s">
        <v>341</v>
      </c>
      <c r="B148" s="18">
        <v>2407</v>
      </c>
      <c r="C148" s="18">
        <v>1904</v>
      </c>
      <c r="D148" s="18">
        <v>4177</v>
      </c>
      <c r="E148" s="18">
        <v>2593</v>
      </c>
      <c r="F148" s="18">
        <f t="shared" si="32"/>
        <v>11081</v>
      </c>
      <c r="H148" t="s">
        <v>352</v>
      </c>
      <c r="J148" s="18">
        <v>271</v>
      </c>
      <c r="K148" s="18">
        <v>91</v>
      </c>
      <c r="L148" s="18">
        <v>34</v>
      </c>
      <c r="M148" s="18">
        <v>18</v>
      </c>
      <c r="N148" s="18">
        <f>SUM(J148:M148)</f>
        <v>414</v>
      </c>
      <c r="Q148" s="29" t="s">
        <v>341</v>
      </c>
      <c r="R148" s="29"/>
      <c r="S148" s="32">
        <f>88*B148</f>
        <v>211816</v>
      </c>
      <c r="T148" s="32">
        <f>88*C148</f>
        <v>167552</v>
      </c>
      <c r="U148" s="32">
        <f>88*D148</f>
        <v>367576</v>
      </c>
      <c r="V148" s="32">
        <f>88*E148</f>
        <v>228184</v>
      </c>
      <c r="W148" s="32">
        <f t="shared" si="33"/>
        <v>975128</v>
      </c>
      <c r="X148" s="32">
        <f t="shared" si="34"/>
        <v>746944</v>
      </c>
    </row>
    <row r="149" spans="1:24" ht="12.75">
      <c r="A149" t="s">
        <v>342</v>
      </c>
      <c r="B149" s="18">
        <v>1556</v>
      </c>
      <c r="C149" s="18">
        <v>916</v>
      </c>
      <c r="D149" s="18">
        <v>1098</v>
      </c>
      <c r="E149" s="18">
        <v>335</v>
      </c>
      <c r="F149" s="18">
        <f t="shared" si="32"/>
        <v>3905</v>
      </c>
      <c r="H149" t="s">
        <v>353</v>
      </c>
      <c r="J149" s="18">
        <v>11</v>
      </c>
      <c r="K149" s="18">
        <v>9</v>
      </c>
      <c r="L149" s="18">
        <v>2</v>
      </c>
      <c r="M149" s="18">
        <v>7</v>
      </c>
      <c r="N149" s="18">
        <f>SUM(J149:M149)</f>
        <v>29</v>
      </c>
      <c r="Q149" s="29" t="s">
        <v>342</v>
      </c>
      <c r="R149" s="29"/>
      <c r="S149" s="32">
        <f>120*B149</f>
        <v>186720</v>
      </c>
      <c r="T149" s="32">
        <f>120*C149</f>
        <v>109920</v>
      </c>
      <c r="U149" s="32">
        <f>120*D149</f>
        <v>131760</v>
      </c>
      <c r="V149" s="32">
        <f>120*E149</f>
        <v>40200</v>
      </c>
      <c r="W149" s="32">
        <f t="shared" si="33"/>
        <v>468600</v>
      </c>
      <c r="X149" s="32">
        <f t="shared" si="34"/>
        <v>428400</v>
      </c>
    </row>
    <row r="150" spans="1:24" ht="12.75">
      <c r="A150" t="s">
        <v>343</v>
      </c>
      <c r="B150" s="18">
        <v>726</v>
      </c>
      <c r="C150" s="18">
        <v>312</v>
      </c>
      <c r="D150" s="18">
        <v>80</v>
      </c>
      <c r="E150" s="18">
        <v>66</v>
      </c>
      <c r="F150" s="18">
        <f t="shared" si="32"/>
        <v>1184</v>
      </c>
      <c r="H150" t="s">
        <v>68</v>
      </c>
      <c r="J150" s="18">
        <f>SUM(J146:J149)</f>
        <v>905</v>
      </c>
      <c r="K150" s="18">
        <f>SUM(K146:K149)</f>
        <v>856</v>
      </c>
      <c r="L150" s="18">
        <f>SUM(L146:L149)</f>
        <v>1518</v>
      </c>
      <c r="M150" s="18">
        <f>SUM(M146:M149)</f>
        <v>1780</v>
      </c>
      <c r="N150" s="18">
        <f>SUM(J150:M150)</f>
        <v>5059</v>
      </c>
      <c r="Q150" s="29" t="s">
        <v>343</v>
      </c>
      <c r="R150" s="29"/>
      <c r="S150" s="32">
        <f>200*B150</f>
        <v>145200</v>
      </c>
      <c r="T150" s="32">
        <f>200*C150</f>
        <v>62400</v>
      </c>
      <c r="U150" s="32">
        <f>200*D150</f>
        <v>16000</v>
      </c>
      <c r="V150" s="32">
        <f>200*E150</f>
        <v>13200</v>
      </c>
      <c r="W150" s="32">
        <f t="shared" si="33"/>
        <v>236800</v>
      </c>
      <c r="X150" s="32">
        <f t="shared" si="34"/>
        <v>223600</v>
      </c>
    </row>
    <row r="151" spans="1:24" ht="12.75">
      <c r="A151" t="s">
        <v>68</v>
      </c>
      <c r="B151" s="18">
        <f>SUM(B146:B150)</f>
        <v>5252</v>
      </c>
      <c r="C151" s="18">
        <f>SUM(C146:C150)</f>
        <v>4165</v>
      </c>
      <c r="D151" s="18">
        <f>SUM(D146:D150)</f>
        <v>11033</v>
      </c>
      <c r="E151" s="18">
        <f>SUM(E146:E150)</f>
        <v>23815</v>
      </c>
      <c r="F151" s="18">
        <f t="shared" si="32"/>
        <v>44265</v>
      </c>
      <c r="Q151" s="29" t="s">
        <v>68</v>
      </c>
      <c r="R151" s="29"/>
      <c r="S151" s="32">
        <f>SUM(S146:S150)</f>
        <v>577687</v>
      </c>
      <c r="T151" s="32">
        <f>SUM(T146:T150)</f>
        <v>401524</v>
      </c>
      <c r="U151" s="32">
        <f>SUM(U146:U150)</f>
        <v>857341</v>
      </c>
      <c r="V151" s="32">
        <f>SUM(V146:V150)</f>
        <v>1424119</v>
      </c>
      <c r="W151" s="32">
        <f t="shared" si="33"/>
        <v>3260671</v>
      </c>
      <c r="X151" s="32">
        <f t="shared" si="34"/>
        <v>1836552</v>
      </c>
    </row>
    <row r="152" spans="2:24" ht="12.75">
      <c r="B152" s="18"/>
      <c r="C152" s="18"/>
      <c r="D152" s="18"/>
      <c r="E152" s="18"/>
      <c r="F152" s="18"/>
      <c r="Q152" s="29" t="s">
        <v>467</v>
      </c>
      <c r="R152" s="29"/>
      <c r="S152" s="33">
        <f>S151/B151</f>
        <v>109.99371667936025</v>
      </c>
      <c r="T152" s="33">
        <f>T151/C151</f>
        <v>96.40432172869147</v>
      </c>
      <c r="U152" s="33">
        <f>U151/D151</f>
        <v>77.70696999909363</v>
      </c>
      <c r="V152" s="33">
        <f>V151/E151</f>
        <v>59.799244173840016</v>
      </c>
      <c r="W152" s="33">
        <f>W151/F151</f>
        <v>73.66250988365526</v>
      </c>
      <c r="X152" s="33">
        <f>X151/SUM(B151:D151)</f>
        <v>89.80694376528118</v>
      </c>
    </row>
    <row r="153" spans="1:15" ht="12.75">
      <c r="A153" s="1" t="s">
        <v>417</v>
      </c>
      <c r="F153" s="25" t="s">
        <v>369</v>
      </c>
      <c r="H153" s="1" t="s">
        <v>418</v>
      </c>
      <c r="O153" s="25" t="s">
        <v>369</v>
      </c>
    </row>
    <row r="155" spans="1:23" ht="12.75">
      <c r="A155" s="1" t="s">
        <v>404</v>
      </c>
      <c r="H155" s="1" t="s">
        <v>412</v>
      </c>
      <c r="O155" s="25" t="s">
        <v>369</v>
      </c>
      <c r="Q155" s="29"/>
      <c r="R155" s="29"/>
      <c r="S155" s="29"/>
      <c r="T155" s="29"/>
      <c r="U155" s="29"/>
      <c r="V155" s="29"/>
      <c r="W155" s="29"/>
    </row>
    <row r="156" spans="2:24" ht="12.75">
      <c r="B156" s="24" t="s">
        <v>345</v>
      </c>
      <c r="C156" s="24" t="s">
        <v>349</v>
      </c>
      <c r="D156" s="24" t="s">
        <v>346</v>
      </c>
      <c r="E156" s="24" t="s">
        <v>347</v>
      </c>
      <c r="F156" s="4" t="s">
        <v>68</v>
      </c>
      <c r="Q156" s="72" t="s">
        <v>485</v>
      </c>
      <c r="R156" s="29"/>
      <c r="S156" s="31" t="s">
        <v>345</v>
      </c>
      <c r="T156" s="30" t="s">
        <v>349</v>
      </c>
      <c r="U156" s="30" t="s">
        <v>346</v>
      </c>
      <c r="V156" s="30" t="s">
        <v>347</v>
      </c>
      <c r="W156" s="31" t="s">
        <v>68</v>
      </c>
      <c r="X156" s="29" t="s">
        <v>419</v>
      </c>
    </row>
    <row r="157" spans="1:24" ht="12.75">
      <c r="A157" t="s">
        <v>339</v>
      </c>
      <c r="B157" s="18">
        <v>1</v>
      </c>
      <c r="C157" s="18">
        <v>1</v>
      </c>
      <c r="D157" s="18">
        <v>2</v>
      </c>
      <c r="E157" s="18">
        <v>15</v>
      </c>
      <c r="F157" s="18">
        <f aca="true" t="shared" si="35" ref="F157:F162">SUM(B157:E157)</f>
        <v>19</v>
      </c>
      <c r="Q157" s="29" t="s">
        <v>339</v>
      </c>
      <c r="R157" s="29"/>
      <c r="S157" s="32">
        <f>40*B157</f>
        <v>40</v>
      </c>
      <c r="T157" s="32">
        <f>40*C157</f>
        <v>40</v>
      </c>
      <c r="U157" s="32">
        <f>40*D157</f>
        <v>80</v>
      </c>
      <c r="V157" s="32">
        <f>40*E157</f>
        <v>600</v>
      </c>
      <c r="W157" s="32">
        <f aca="true" t="shared" si="36" ref="W157:W162">SUM(S157:V157)</f>
        <v>760</v>
      </c>
      <c r="X157" s="32">
        <f aca="true" t="shared" si="37" ref="X157:X162">SUM(S157:U157)</f>
        <v>160</v>
      </c>
    </row>
    <row r="158" spans="1:24" ht="12.75">
      <c r="A158" t="s">
        <v>340</v>
      </c>
      <c r="B158" s="18">
        <v>1</v>
      </c>
      <c r="C158" s="18">
        <v>4</v>
      </c>
      <c r="D158" s="18">
        <v>15</v>
      </c>
      <c r="E158" s="18">
        <v>15</v>
      </c>
      <c r="F158" s="18">
        <f t="shared" si="35"/>
        <v>35</v>
      </c>
      <c r="Q158" s="29" t="s">
        <v>340</v>
      </c>
      <c r="R158" s="29"/>
      <c r="S158" s="32">
        <f>63*B158</f>
        <v>63</v>
      </c>
      <c r="T158" s="32">
        <f>63*C158</f>
        <v>252</v>
      </c>
      <c r="U158" s="32">
        <f>63*D158</f>
        <v>945</v>
      </c>
      <c r="V158" s="32">
        <f>63*E158</f>
        <v>945</v>
      </c>
      <c r="W158" s="32">
        <f t="shared" si="36"/>
        <v>2205</v>
      </c>
      <c r="X158" s="32">
        <f t="shared" si="37"/>
        <v>1260</v>
      </c>
    </row>
    <row r="159" spans="1:24" ht="12.75">
      <c r="A159" t="s">
        <v>341</v>
      </c>
      <c r="B159" s="18"/>
      <c r="C159" s="18">
        <v>2</v>
      </c>
      <c r="D159" s="18">
        <v>9</v>
      </c>
      <c r="E159" s="18">
        <v>2</v>
      </c>
      <c r="F159" s="18">
        <f t="shared" si="35"/>
        <v>13</v>
      </c>
      <c r="Q159" s="29" t="s">
        <v>341</v>
      </c>
      <c r="R159" s="29"/>
      <c r="S159" s="32">
        <f>88*B159</f>
        <v>0</v>
      </c>
      <c r="T159" s="32">
        <f>88*C159</f>
        <v>176</v>
      </c>
      <c r="U159" s="32">
        <f>88*D159</f>
        <v>792</v>
      </c>
      <c r="V159" s="32">
        <f>88*E159</f>
        <v>176</v>
      </c>
      <c r="W159" s="32">
        <f t="shared" si="36"/>
        <v>1144</v>
      </c>
      <c r="X159" s="32">
        <f t="shared" si="37"/>
        <v>968</v>
      </c>
    </row>
    <row r="160" spans="1:24" ht="12.75">
      <c r="A160" t="s">
        <v>342</v>
      </c>
      <c r="B160" s="18">
        <v>2</v>
      </c>
      <c r="C160" s="18">
        <v>5</v>
      </c>
      <c r="D160" s="18">
        <v>2</v>
      </c>
      <c r="E160" s="18">
        <v>1</v>
      </c>
      <c r="F160" s="18">
        <f t="shared" si="35"/>
        <v>10</v>
      </c>
      <c r="Q160" s="29" t="s">
        <v>342</v>
      </c>
      <c r="R160" s="29"/>
      <c r="S160" s="32">
        <f>120*B160</f>
        <v>240</v>
      </c>
      <c r="T160" s="32">
        <f>120*C160</f>
        <v>600</v>
      </c>
      <c r="U160" s="32">
        <f>120*D160</f>
        <v>240</v>
      </c>
      <c r="V160" s="32">
        <f>120*E160</f>
        <v>120</v>
      </c>
      <c r="W160" s="32">
        <f t="shared" si="36"/>
        <v>1200</v>
      </c>
      <c r="X160" s="32">
        <f t="shared" si="37"/>
        <v>1080</v>
      </c>
    </row>
    <row r="161" spans="1:24" ht="12.75">
      <c r="A161" t="s">
        <v>343</v>
      </c>
      <c r="B161" s="18">
        <v>1</v>
      </c>
      <c r="C161" s="18"/>
      <c r="D161" s="18">
        <v>1</v>
      </c>
      <c r="E161" s="18"/>
      <c r="F161" s="18">
        <f t="shared" si="35"/>
        <v>2</v>
      </c>
      <c r="Q161" s="29" t="s">
        <v>343</v>
      </c>
      <c r="R161" s="29"/>
      <c r="S161" s="32">
        <f>200*B161</f>
        <v>200</v>
      </c>
      <c r="T161" s="32">
        <f>200*C161</f>
        <v>0</v>
      </c>
      <c r="U161" s="32">
        <f>200*D161</f>
        <v>200</v>
      </c>
      <c r="V161" s="32">
        <f>200*E161</f>
        <v>0</v>
      </c>
      <c r="W161" s="32">
        <f t="shared" si="36"/>
        <v>400</v>
      </c>
      <c r="X161" s="32">
        <f t="shared" si="37"/>
        <v>400</v>
      </c>
    </row>
    <row r="162" spans="1:24" ht="12.75">
      <c r="A162" t="s">
        <v>68</v>
      </c>
      <c r="B162" s="18">
        <f>SUM(B157:B161)</f>
        <v>5</v>
      </c>
      <c r="C162" s="18">
        <f>SUM(C157:C161)</f>
        <v>12</v>
      </c>
      <c r="D162" s="18">
        <f>SUM(D157:D161)</f>
        <v>29</v>
      </c>
      <c r="E162" s="18">
        <f>SUM(E157:E161)</f>
        <v>33</v>
      </c>
      <c r="F162" s="18">
        <f t="shared" si="35"/>
        <v>79</v>
      </c>
      <c r="Q162" s="29" t="s">
        <v>68</v>
      </c>
      <c r="R162" s="29"/>
      <c r="S162" s="32">
        <f>SUM(S157:S161)</f>
        <v>543</v>
      </c>
      <c r="T162" s="32">
        <f>SUM(T157:T161)</f>
        <v>1068</v>
      </c>
      <c r="U162" s="32">
        <f>SUM(U157:U161)</f>
        <v>2257</v>
      </c>
      <c r="V162" s="32">
        <f>SUM(V157:V161)</f>
        <v>1841</v>
      </c>
      <c r="W162" s="32">
        <f t="shared" si="36"/>
        <v>5709</v>
      </c>
      <c r="X162" s="32">
        <f t="shared" si="37"/>
        <v>3868</v>
      </c>
    </row>
    <row r="163" spans="17:24" ht="12.75">
      <c r="Q163" s="29" t="s">
        <v>467</v>
      </c>
      <c r="R163" s="29"/>
      <c r="S163" s="33">
        <f>S162/B162</f>
        <v>108.6</v>
      </c>
      <c r="T163" s="33">
        <f>T162/C162</f>
        <v>89</v>
      </c>
      <c r="U163" s="33">
        <f>U162/D162</f>
        <v>77.82758620689656</v>
      </c>
      <c r="V163" s="33">
        <f>V162/E162</f>
        <v>55.78787878787879</v>
      </c>
      <c r="W163" s="33">
        <f>W162/F162</f>
        <v>72.26582278481013</v>
      </c>
      <c r="X163" s="33">
        <f>X162/SUM(B162:D162)</f>
        <v>84.08695652173913</v>
      </c>
    </row>
    <row r="164" spans="1:23" ht="12.75">
      <c r="A164" s="1" t="s">
        <v>400</v>
      </c>
      <c r="H164" s="1" t="s">
        <v>486</v>
      </c>
      <c r="Q164" s="29"/>
      <c r="R164" s="29"/>
      <c r="S164" s="29"/>
      <c r="T164" s="29"/>
      <c r="U164" s="29"/>
      <c r="V164" s="29"/>
      <c r="W164" s="29"/>
    </row>
    <row r="165" spans="2:24" ht="12.75">
      <c r="B165" s="24" t="s">
        <v>345</v>
      </c>
      <c r="C165" s="24" t="s">
        <v>349</v>
      </c>
      <c r="D165" s="24" t="s">
        <v>346</v>
      </c>
      <c r="E165" s="24" t="s">
        <v>347</v>
      </c>
      <c r="F165" s="4" t="s">
        <v>68</v>
      </c>
      <c r="J165" s="24" t="s">
        <v>345</v>
      </c>
      <c r="K165" s="24" t="s">
        <v>349</v>
      </c>
      <c r="L165" s="24" t="s">
        <v>346</v>
      </c>
      <c r="M165" s="24" t="s">
        <v>347</v>
      </c>
      <c r="N165" s="4" t="s">
        <v>68</v>
      </c>
      <c r="Q165" s="72" t="s">
        <v>11</v>
      </c>
      <c r="R165" s="29"/>
      <c r="S165" s="31" t="s">
        <v>345</v>
      </c>
      <c r="T165" s="30" t="s">
        <v>349</v>
      </c>
      <c r="U165" s="30" t="s">
        <v>346</v>
      </c>
      <c r="V165" s="30" t="s">
        <v>347</v>
      </c>
      <c r="W165" s="31" t="s">
        <v>68</v>
      </c>
      <c r="X165" s="29" t="s">
        <v>419</v>
      </c>
    </row>
    <row r="166" spans="1:24" ht="12.75">
      <c r="A166" t="s">
        <v>339</v>
      </c>
      <c r="B166" s="18">
        <v>47</v>
      </c>
      <c r="C166" s="18">
        <v>84</v>
      </c>
      <c r="D166" s="18">
        <v>458</v>
      </c>
      <c r="E166" s="18">
        <v>1436</v>
      </c>
      <c r="F166" s="18">
        <f aca="true" t="shared" si="38" ref="F166:F171">SUM(B166:E166)</f>
        <v>2025</v>
      </c>
      <c r="H166" t="s">
        <v>350</v>
      </c>
      <c r="J166" s="25" t="s">
        <v>369</v>
      </c>
      <c r="K166" s="18"/>
      <c r="L166" s="18"/>
      <c r="M166" s="18"/>
      <c r="N166" s="18">
        <f>SUM(J166:M166)</f>
        <v>0</v>
      </c>
      <c r="Q166" s="29" t="s">
        <v>339</v>
      </c>
      <c r="R166" s="29"/>
      <c r="S166" s="32">
        <f>40*B166</f>
        <v>1880</v>
      </c>
      <c r="T166" s="32">
        <f>40*C166</f>
        <v>3360</v>
      </c>
      <c r="U166" s="32">
        <f>40*D166</f>
        <v>18320</v>
      </c>
      <c r="V166" s="32">
        <f>40*E166</f>
        <v>57440</v>
      </c>
      <c r="W166" s="32">
        <f aca="true" t="shared" si="39" ref="W166:W171">SUM(S166:V166)</f>
        <v>81000</v>
      </c>
      <c r="X166" s="32">
        <f aca="true" t="shared" si="40" ref="X166:X171">SUM(S166:U166)</f>
        <v>23560</v>
      </c>
    </row>
    <row r="167" spans="1:24" ht="12.75">
      <c r="A167" t="s">
        <v>340</v>
      </c>
      <c r="B167" s="18">
        <v>128</v>
      </c>
      <c r="C167" s="18">
        <v>411</v>
      </c>
      <c r="D167" s="18">
        <v>1532</v>
      </c>
      <c r="E167" s="18">
        <v>2258</v>
      </c>
      <c r="F167" s="18">
        <f t="shared" si="38"/>
        <v>4329</v>
      </c>
      <c r="H167" t="s">
        <v>351</v>
      </c>
      <c r="J167" s="18"/>
      <c r="K167" s="18"/>
      <c r="L167" s="18"/>
      <c r="M167" s="18"/>
      <c r="N167" s="18">
        <f>SUM(J167:M167)</f>
        <v>0</v>
      </c>
      <c r="Q167" s="29" t="s">
        <v>340</v>
      </c>
      <c r="R167" s="29"/>
      <c r="S167" s="32">
        <f>63*B167</f>
        <v>8064</v>
      </c>
      <c r="T167" s="32">
        <f>63*C167</f>
        <v>25893</v>
      </c>
      <c r="U167" s="32">
        <f>63*D167</f>
        <v>96516</v>
      </c>
      <c r="V167" s="32">
        <f>63*E167</f>
        <v>142254</v>
      </c>
      <c r="W167" s="32">
        <f t="shared" si="39"/>
        <v>272727</v>
      </c>
      <c r="X167" s="32">
        <f t="shared" si="40"/>
        <v>130473</v>
      </c>
    </row>
    <row r="168" spans="1:24" ht="12.75">
      <c r="A168" t="s">
        <v>341</v>
      </c>
      <c r="B168" s="18">
        <v>234</v>
      </c>
      <c r="C168" s="18">
        <v>294</v>
      </c>
      <c r="D168" s="18">
        <v>798</v>
      </c>
      <c r="E168" s="18">
        <v>477</v>
      </c>
      <c r="F168" s="18">
        <f t="shared" si="38"/>
        <v>1803</v>
      </c>
      <c r="H168" t="s">
        <v>352</v>
      </c>
      <c r="J168" s="18"/>
      <c r="K168" s="18"/>
      <c r="L168" s="18"/>
      <c r="M168" s="18"/>
      <c r="N168" s="18">
        <f>SUM(J168:M168)</f>
        <v>0</v>
      </c>
      <c r="Q168" s="29" t="s">
        <v>341</v>
      </c>
      <c r="R168" s="29"/>
      <c r="S168" s="32">
        <f>88*B168</f>
        <v>20592</v>
      </c>
      <c r="T168" s="32">
        <f>88*C168</f>
        <v>25872</v>
      </c>
      <c r="U168" s="32">
        <f>88*D168</f>
        <v>70224</v>
      </c>
      <c r="V168" s="32">
        <f>88*E168</f>
        <v>41976</v>
      </c>
      <c r="W168" s="32">
        <f t="shared" si="39"/>
        <v>158664</v>
      </c>
      <c r="X168" s="32">
        <f t="shared" si="40"/>
        <v>116688</v>
      </c>
    </row>
    <row r="169" spans="1:24" ht="12.75">
      <c r="A169" t="s">
        <v>342</v>
      </c>
      <c r="B169" s="18">
        <v>146</v>
      </c>
      <c r="C169" s="18">
        <v>116</v>
      </c>
      <c r="D169" s="18">
        <v>202</v>
      </c>
      <c r="E169" s="18">
        <v>91</v>
      </c>
      <c r="F169" s="18">
        <f t="shared" si="38"/>
        <v>555</v>
      </c>
      <c r="H169" t="s">
        <v>353</v>
      </c>
      <c r="J169" s="18"/>
      <c r="K169" s="18"/>
      <c r="L169" s="18"/>
      <c r="M169" s="18"/>
      <c r="N169" s="18">
        <f>SUM(J169:M169)</f>
        <v>0</v>
      </c>
      <c r="Q169" s="29" t="s">
        <v>342</v>
      </c>
      <c r="R169" s="29"/>
      <c r="S169" s="32">
        <f>120*B169</f>
        <v>17520</v>
      </c>
      <c r="T169" s="32">
        <f>120*C169</f>
        <v>13920</v>
      </c>
      <c r="U169" s="32">
        <f>120*D169</f>
        <v>24240</v>
      </c>
      <c r="V169" s="32">
        <f>120*E169</f>
        <v>10920</v>
      </c>
      <c r="W169" s="32">
        <f t="shared" si="39"/>
        <v>66600</v>
      </c>
      <c r="X169" s="32">
        <f t="shared" si="40"/>
        <v>55680</v>
      </c>
    </row>
    <row r="170" spans="1:24" ht="12.75">
      <c r="A170" t="s">
        <v>343</v>
      </c>
      <c r="B170" s="18">
        <v>125</v>
      </c>
      <c r="C170" s="18">
        <v>65</v>
      </c>
      <c r="D170" s="18">
        <v>41</v>
      </c>
      <c r="E170" s="18">
        <v>33</v>
      </c>
      <c r="F170" s="18">
        <f t="shared" si="38"/>
        <v>264</v>
      </c>
      <c r="H170" t="s">
        <v>68</v>
      </c>
      <c r="J170" s="18">
        <f>SUM(J166:J169)</f>
        <v>0</v>
      </c>
      <c r="K170" s="18">
        <f>SUM(K166:K169)</f>
        <v>0</v>
      </c>
      <c r="L170" s="18">
        <f>SUM(L166:L169)</f>
        <v>0</v>
      </c>
      <c r="M170" s="18">
        <f>SUM(M166:M169)</f>
        <v>0</v>
      </c>
      <c r="N170" s="18">
        <f>SUM(J170:M170)</f>
        <v>0</v>
      </c>
      <c r="Q170" s="29" t="s">
        <v>343</v>
      </c>
      <c r="R170" s="29"/>
      <c r="S170" s="32">
        <f>200*B170</f>
        <v>25000</v>
      </c>
      <c r="T170" s="32">
        <f>200*C170</f>
        <v>13000</v>
      </c>
      <c r="U170" s="32">
        <f>200*D170</f>
        <v>8200</v>
      </c>
      <c r="V170" s="32">
        <f>200*E170</f>
        <v>6600</v>
      </c>
      <c r="W170" s="32">
        <f t="shared" si="39"/>
        <v>52800</v>
      </c>
      <c r="X170" s="32">
        <f t="shared" si="40"/>
        <v>46200</v>
      </c>
    </row>
    <row r="171" spans="1:24" ht="12.75">
      <c r="A171" t="s">
        <v>68</v>
      </c>
      <c r="B171" s="18">
        <f>SUM(B166:B170)</f>
        <v>680</v>
      </c>
      <c r="C171" s="18">
        <f>SUM(C166:C170)</f>
        <v>970</v>
      </c>
      <c r="D171" s="18">
        <f>SUM(D166:D170)</f>
        <v>3031</v>
      </c>
      <c r="E171" s="18">
        <f>SUM(E166:E170)</f>
        <v>4295</v>
      </c>
      <c r="F171" s="18">
        <f t="shared" si="38"/>
        <v>8976</v>
      </c>
      <c r="Q171" s="29" t="s">
        <v>68</v>
      </c>
      <c r="R171" s="29"/>
      <c r="S171" s="32">
        <f>SUM(S166:S170)</f>
        <v>73056</v>
      </c>
      <c r="T171" s="32">
        <f>SUM(T166:T170)</f>
        <v>82045</v>
      </c>
      <c r="U171" s="32">
        <f>SUM(U166:U170)</f>
        <v>217500</v>
      </c>
      <c r="V171" s="32">
        <f>SUM(V166:V170)</f>
        <v>259190</v>
      </c>
      <c r="W171" s="32">
        <f t="shared" si="39"/>
        <v>631791</v>
      </c>
      <c r="X171" s="32">
        <f t="shared" si="40"/>
        <v>372601</v>
      </c>
    </row>
    <row r="172" spans="17:24" ht="12.75">
      <c r="Q172" s="29" t="s">
        <v>467</v>
      </c>
      <c r="R172" s="29"/>
      <c r="S172" s="33">
        <f>S171/B171</f>
        <v>107.43529411764706</v>
      </c>
      <c r="T172" s="33">
        <f>T171/C171</f>
        <v>84.58247422680412</v>
      </c>
      <c r="U172" s="33">
        <f>U171/D171</f>
        <v>71.75849554602442</v>
      </c>
      <c r="V172" s="33">
        <f>V171/E171</f>
        <v>60.346915017462166</v>
      </c>
      <c r="W172" s="33">
        <f>W171/F171</f>
        <v>70.38669786096257</v>
      </c>
      <c r="X172" s="33">
        <f>X171/SUM(B171:D171)</f>
        <v>79.5985900448622</v>
      </c>
    </row>
  </sheetData>
  <sheetProtection/>
  <printOptions/>
  <pageMargins left="0.1968503937007874" right="0.1968503937007874" top="1.1811023622047245" bottom="0.3937007874015748" header="0" footer="0"/>
  <pageSetup fitToHeight="1" fitToWidth="1" horizontalDpi="180" verticalDpi="18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G. Frank</dc:creator>
  <cp:keywords/>
  <dc:description/>
  <cp:lastModifiedBy>user</cp:lastModifiedBy>
  <cp:lastPrinted>2004-05-06T12:33:38Z</cp:lastPrinted>
  <dcterms:created xsi:type="dcterms:W3CDTF">2001-07-14T20:00:06Z</dcterms:created>
  <dcterms:modified xsi:type="dcterms:W3CDTF">2017-08-21T23:21:50Z</dcterms:modified>
  <cp:category/>
  <cp:version/>
  <cp:contentType/>
  <cp:contentStatus/>
</cp:coreProperties>
</file>